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9 - TGC Mayores 07-10-2023 -\"/>
    </mc:Choice>
  </mc:AlternateContent>
  <xr:revisionPtr revIDLastSave="0" documentId="13_ncr:1_{C01B3777-F14C-4A31-864A-543EECE407CE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CUADRO DE GANADORES" sheetId="58659" r:id="rId8"/>
  </sheets>
  <calcPr calcId="191029"/>
  <fileRecoveryPr autoRecover="0"/>
</workbook>
</file>

<file path=xl/calcChain.xml><?xml version="1.0" encoding="utf-8"?>
<calcChain xmlns="http://schemas.openxmlformats.org/spreadsheetml/2006/main">
  <c r="G73" i="101" l="1"/>
  <c r="G63" i="101"/>
  <c r="G66" i="101"/>
  <c r="G67" i="101"/>
  <c r="G64" i="101"/>
  <c r="G55" i="101"/>
  <c r="G72" i="101"/>
  <c r="G65" i="101"/>
  <c r="G58" i="101"/>
  <c r="G62" i="101"/>
  <c r="G54" i="101"/>
  <c r="G59" i="101"/>
  <c r="G56" i="101"/>
  <c r="G50" i="101"/>
  <c r="G49" i="101"/>
  <c r="G45" i="101"/>
  <c r="G37" i="101"/>
  <c r="I30" i="58659"/>
  <c r="H30" i="58659"/>
  <c r="G74" i="101"/>
  <c r="G71" i="101"/>
  <c r="G70" i="101"/>
  <c r="G69" i="101"/>
  <c r="G61" i="101"/>
  <c r="G60" i="101"/>
  <c r="G57" i="101"/>
  <c r="G68" i="101"/>
  <c r="G52" i="101"/>
  <c r="G53" i="101"/>
  <c r="G42" i="101"/>
  <c r="G44" i="101"/>
  <c r="G32" i="101"/>
  <c r="G51" i="101"/>
  <c r="G48" i="101"/>
  <c r="G46" i="101"/>
  <c r="G43" i="101"/>
  <c r="G40" i="101"/>
  <c r="G24" i="101"/>
  <c r="G47" i="101"/>
  <c r="G35" i="101"/>
  <c r="G29" i="101"/>
  <c r="G41" i="101"/>
  <c r="G34" i="101"/>
  <c r="G25" i="101"/>
  <c r="G22" i="101"/>
  <c r="G19" i="101"/>
  <c r="G33" i="101"/>
  <c r="G36" i="101"/>
  <c r="G38" i="101"/>
  <c r="G28" i="101"/>
  <c r="G20" i="101"/>
  <c r="G16" i="101"/>
  <c r="G23" i="101"/>
  <c r="G18" i="101"/>
  <c r="G39" i="101"/>
  <c r="G27" i="101"/>
  <c r="G31" i="101"/>
  <c r="G26" i="101"/>
  <c r="G14" i="101"/>
  <c r="G15" i="101"/>
  <c r="G30" i="101"/>
  <c r="G17" i="101"/>
  <c r="G21" i="101"/>
  <c r="G13" i="101"/>
  <c r="G13" i="1"/>
  <c r="H13" i="1" s="1"/>
  <c r="G14" i="1"/>
  <c r="H14" i="1" s="1"/>
  <c r="G11" i="58659"/>
  <c r="F11" i="58659"/>
  <c r="E11" i="58659"/>
  <c r="D11" i="58659"/>
  <c r="C11" i="58659"/>
  <c r="B11" i="58659"/>
  <c r="G10" i="58659"/>
  <c r="F10" i="58659"/>
  <c r="E10" i="58659"/>
  <c r="D10" i="58659"/>
  <c r="C10" i="58659"/>
  <c r="B10" i="58659"/>
  <c r="K92" i="101"/>
  <c r="K91" i="101"/>
  <c r="K90" i="101"/>
  <c r="K89" i="101"/>
  <c r="K88" i="101"/>
  <c r="K87" i="101"/>
  <c r="K86" i="101"/>
  <c r="K85" i="101"/>
  <c r="K84" i="101"/>
  <c r="K83" i="101"/>
  <c r="K82" i="101"/>
  <c r="K81" i="101"/>
  <c r="K80" i="101"/>
  <c r="K79" i="101"/>
  <c r="G92" i="101"/>
  <c r="G91" i="101"/>
  <c r="G88" i="101"/>
  <c r="G87" i="101"/>
  <c r="G89" i="101"/>
  <c r="G85" i="101"/>
  <c r="G81" i="101"/>
  <c r="G90" i="101"/>
  <c r="G83" i="101"/>
  <c r="G86" i="101"/>
  <c r="G82" i="101"/>
  <c r="G78" i="101"/>
  <c r="G84" i="101"/>
  <c r="G79" i="101"/>
  <c r="G80" i="101"/>
  <c r="G50" i="1"/>
  <c r="H50" i="1" s="1"/>
  <c r="G19" i="110"/>
  <c r="H19" i="110" s="1"/>
  <c r="G13" i="64"/>
  <c r="H13" i="64" s="1"/>
  <c r="G17" i="110" l="1"/>
  <c r="H17" i="110" s="1"/>
  <c r="G14" i="110"/>
  <c r="H14" i="110" s="1"/>
  <c r="K13" i="110"/>
  <c r="K14" i="110"/>
  <c r="K15" i="110"/>
  <c r="K16" i="110"/>
  <c r="K17" i="110"/>
  <c r="K18" i="110"/>
  <c r="K19" i="110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F40" i="58665"/>
  <c r="F39" i="58665"/>
  <c r="F38" i="58665"/>
  <c r="F37" i="58665"/>
  <c r="G40" i="58665" s="1"/>
  <c r="F36" i="58665"/>
  <c r="F34" i="58665"/>
  <c r="F33" i="58665"/>
  <c r="F32" i="58665"/>
  <c r="F31" i="58665"/>
  <c r="F30" i="58665"/>
  <c r="F29" i="58665"/>
  <c r="F28" i="58665"/>
  <c r="F27" i="58665"/>
  <c r="F26" i="58665"/>
  <c r="F25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F8" i="58665"/>
  <c r="K18" i="58656"/>
  <c r="K17" i="58656"/>
  <c r="K16" i="58656"/>
  <c r="K15" i="58656"/>
  <c r="K14" i="58656"/>
  <c r="K19" i="111"/>
  <c r="K18" i="111"/>
  <c r="K17" i="111"/>
  <c r="K16" i="111"/>
  <c r="K15" i="111"/>
  <c r="K14" i="111"/>
  <c r="K35" i="110"/>
  <c r="K34" i="110"/>
  <c r="K33" i="110"/>
  <c r="K32" i="110"/>
  <c r="K31" i="110"/>
  <c r="K29" i="110"/>
  <c r="K28" i="110"/>
  <c r="G31" i="110"/>
  <c r="H31" i="110" s="1"/>
  <c r="G34" i="110"/>
  <c r="H34" i="110" s="1"/>
  <c r="G35" i="110"/>
  <c r="H35" i="110" s="1"/>
  <c r="G28" i="110"/>
  <c r="H28" i="110" s="1"/>
  <c r="G33" i="110"/>
  <c r="H33" i="110" s="1"/>
  <c r="G32" i="110"/>
  <c r="H32" i="110" s="1"/>
  <c r="G30" i="110"/>
  <c r="H30" i="110" s="1"/>
  <c r="G29" i="110"/>
  <c r="H29" i="110" s="1"/>
  <c r="G13" i="110"/>
  <c r="H13" i="110" s="1"/>
  <c r="G18" i="110"/>
  <c r="H18" i="110" s="1"/>
  <c r="G15" i="110"/>
  <c r="H15" i="110" s="1"/>
  <c r="G16" i="110"/>
  <c r="H16" i="110" s="1"/>
  <c r="G17" i="111"/>
  <c r="H17" i="111" s="1"/>
  <c r="G19" i="111"/>
  <c r="H19" i="111" s="1"/>
  <c r="G18" i="111"/>
  <c r="H18" i="111" s="1"/>
  <c r="G16" i="111"/>
  <c r="H16" i="111" s="1"/>
  <c r="G13" i="111"/>
  <c r="H13" i="111" s="1"/>
  <c r="G14" i="111"/>
  <c r="H14" i="111" s="1"/>
  <c r="G15" i="111"/>
  <c r="H15" i="111" s="1"/>
  <c r="G14" i="58656"/>
  <c r="H14" i="58656" s="1"/>
  <c r="G15" i="58656"/>
  <c r="H15" i="58656" s="1"/>
  <c r="G16" i="58656"/>
  <c r="H16" i="58656" s="1"/>
  <c r="G13" i="58656"/>
  <c r="H13" i="58656" s="1"/>
  <c r="G18" i="58656"/>
  <c r="H18" i="58656" s="1"/>
  <c r="G17" i="58656"/>
  <c r="H17" i="58656" s="1"/>
  <c r="G18" i="64"/>
  <c r="H18" i="64" s="1"/>
  <c r="G23" i="64"/>
  <c r="H23" i="64" s="1"/>
  <c r="G17" i="64"/>
  <c r="H17" i="64" s="1"/>
  <c r="G22" i="64"/>
  <c r="H22" i="64" s="1"/>
  <c r="G20" i="64"/>
  <c r="H20" i="64" s="1"/>
  <c r="G19" i="64"/>
  <c r="H19" i="64" s="1"/>
  <c r="G14" i="64"/>
  <c r="H14" i="64" s="1"/>
  <c r="G15" i="64"/>
  <c r="H15" i="64" s="1"/>
  <c r="G21" i="64"/>
  <c r="H21" i="64" s="1"/>
  <c r="G16" i="64"/>
  <c r="H16" i="64" s="1"/>
  <c r="G38" i="1"/>
  <c r="H38" i="1" s="1"/>
  <c r="G44" i="1"/>
  <c r="H44" i="1" s="1"/>
  <c r="G16" i="1"/>
  <c r="H16" i="1" s="1"/>
  <c r="G43" i="1"/>
  <c r="H43" i="1" s="1"/>
  <c r="G22" i="1"/>
  <c r="H22" i="1" s="1"/>
  <c r="G48" i="1"/>
  <c r="H48" i="1" s="1"/>
  <c r="G28" i="1"/>
  <c r="H28" i="1" s="1"/>
  <c r="G42" i="1"/>
  <c r="H42" i="1" s="1"/>
  <c r="G35" i="1"/>
  <c r="H35" i="1" s="1"/>
  <c r="G20" i="1"/>
  <c r="H20" i="1" s="1"/>
  <c r="G29" i="1"/>
  <c r="H29" i="1" s="1"/>
  <c r="G19" i="1"/>
  <c r="H19" i="1" s="1"/>
  <c r="G41" i="1"/>
  <c r="H41" i="1" s="1"/>
  <c r="G30" i="1"/>
  <c r="H30" i="1" s="1"/>
  <c r="G21" i="1"/>
  <c r="H21" i="1" s="1"/>
  <c r="G49" i="1"/>
  <c r="H49" i="1" s="1"/>
  <c r="G37" i="1"/>
  <c r="H37" i="1" s="1"/>
  <c r="G40" i="1"/>
  <c r="H40" i="1" s="1"/>
  <c r="G27" i="1"/>
  <c r="H27" i="1" s="1"/>
  <c r="G34" i="1"/>
  <c r="H34" i="1" s="1"/>
  <c r="G46" i="1"/>
  <c r="H46" i="1" s="1"/>
  <c r="G33" i="1"/>
  <c r="H33" i="1" s="1"/>
  <c r="G24" i="1"/>
  <c r="H24" i="1" s="1"/>
  <c r="G36" i="1"/>
  <c r="H36" i="1" s="1"/>
  <c r="G47" i="1"/>
  <c r="H47" i="1" s="1"/>
  <c r="G15" i="1"/>
  <c r="H15" i="1" s="1"/>
  <c r="G26" i="1"/>
  <c r="H26" i="1" s="1"/>
  <c r="G39" i="1"/>
  <c r="H39" i="1" s="1"/>
  <c r="G23" i="1"/>
  <c r="H23" i="1" s="1"/>
  <c r="G32" i="1"/>
  <c r="H32" i="1" s="1"/>
  <c r="G17" i="1"/>
  <c r="H17" i="1" s="1"/>
  <c r="G25" i="1"/>
  <c r="H25" i="1" s="1"/>
  <c r="G45" i="1"/>
  <c r="H45" i="1" s="1"/>
  <c r="G18" i="1"/>
  <c r="H18" i="1" s="1"/>
  <c r="G31" i="1"/>
  <c r="H31" i="1" s="1"/>
  <c r="K16" i="64"/>
  <c r="K15" i="64"/>
  <c r="K14" i="64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H21" i="58659"/>
  <c r="K78" i="101"/>
  <c r="H11" i="58659"/>
  <c r="H10" i="58659"/>
  <c r="H20" i="58659" l="1"/>
  <c r="I20" i="58659" s="1"/>
  <c r="I21" i="58659"/>
  <c r="A13" i="58659"/>
  <c r="G30" i="58659"/>
  <c r="F30" i="58659"/>
  <c r="D30" i="58659"/>
  <c r="C30" i="58659"/>
  <c r="B30" i="58659"/>
  <c r="G15" i="58659"/>
  <c r="F15" i="58659"/>
  <c r="E15" i="58659"/>
  <c r="D15" i="58659"/>
  <c r="C15" i="58659"/>
  <c r="B15" i="58659"/>
  <c r="H15" i="58659" l="1"/>
  <c r="I15" i="58659" s="1"/>
  <c r="K30" i="110" l="1"/>
  <c r="K16" i="101" l="1"/>
  <c r="K15" i="101"/>
  <c r="K14" i="101"/>
  <c r="K13" i="101"/>
  <c r="K74" i="101"/>
  <c r="K73" i="101"/>
  <c r="K72" i="101"/>
  <c r="K71" i="101"/>
  <c r="K70" i="101"/>
  <c r="K69" i="101"/>
  <c r="K68" i="101"/>
  <c r="K67" i="101"/>
  <c r="K66" i="101"/>
  <c r="K65" i="101"/>
  <c r="K64" i="101"/>
  <c r="K63" i="101"/>
  <c r="K62" i="101"/>
  <c r="K61" i="101"/>
  <c r="K60" i="101"/>
  <c r="K59" i="10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36" i="101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3" i="111" l="1"/>
  <c r="K13" i="58656"/>
  <c r="G26" i="58659" l="1"/>
  <c r="F26" i="58659"/>
  <c r="E26" i="58659"/>
  <c r="D26" i="58659"/>
  <c r="C26" i="58659"/>
  <c r="B26" i="58659"/>
  <c r="H26" i="58659" l="1"/>
  <c r="A9" i="101"/>
  <c r="A4" i="58659" l="1"/>
  <c r="A1" i="58659"/>
  <c r="A9" i="58656"/>
  <c r="A9" i="111"/>
  <c r="A9" i="110"/>
  <c r="G25" i="58659"/>
  <c r="F25" i="58659"/>
  <c r="E25" i="58659"/>
  <c r="D25" i="58659"/>
  <c r="C25" i="58659"/>
  <c r="B25" i="58659"/>
  <c r="H25" i="58659" l="1"/>
  <c r="K13" i="64" l="1"/>
  <c r="K23" i="64" l="1"/>
  <c r="K22" i="64"/>
  <c r="K21" i="64"/>
  <c r="K20" i="64"/>
  <c r="K19" i="64"/>
  <c r="K18" i="64"/>
  <c r="K17" i="64"/>
  <c r="D46" i="58659" l="1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 l="1"/>
  <c r="G36" i="58659" l="1"/>
  <c r="F36" i="58659"/>
  <c r="E36" i="58659"/>
  <c r="B36" i="58659"/>
  <c r="I36" i="58659" l="1"/>
  <c r="H36" i="58659"/>
  <c r="A9" i="64" l="1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40" i="58659"/>
  <c r="H35" i="58659"/>
  <c r="H45" i="58659" l="1"/>
  <c r="H46" i="58659"/>
  <c r="H41" i="58659"/>
  <c r="I46" i="58659"/>
  <c r="I40" i="58659"/>
  <c r="I35" i="58659"/>
  <c r="I45" i="58659" l="1"/>
  <c r="I41" i="58659"/>
</calcChain>
</file>

<file path=xl/sharedStrings.xml><?xml version="1.0" encoding="utf-8"?>
<sst xmlns="http://schemas.openxmlformats.org/spreadsheetml/2006/main" count="1048" uniqueCount="196">
  <si>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</si>
  <si>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</si>
  <si>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</si>
  <si>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</si>
  <si>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</si>
  <si>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</si>
  <si>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</si>
  <si>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</si>
  <si>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</si>
  <si>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</si>
  <si>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</si>
  <si>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</si>
  <si>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</si>
  <si>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</si>
  <si>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</si>
  <si>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</si>
  <si>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</si>
  <si>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</si>
  <si>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</si>
  <si>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</si>
  <si>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</si>
  <si>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F. NAC</t>
  </si>
  <si>
    <t>DESEMP</t>
  </si>
  <si>
    <t>DAMAS CATEGORIA SIN VENTAJA GENERAL</t>
  </si>
  <si>
    <t>CABALLEROS CATEGORIA SIN VENTAJA</t>
  </si>
  <si>
    <t>ULT, 9 H</t>
  </si>
  <si>
    <t>1° S/V</t>
  </si>
  <si>
    <t>2° S/V</t>
  </si>
  <si>
    <t>DAMAS CATEGORIA 20 AL MAXIMO INDEX</t>
  </si>
  <si>
    <t>DAMAS CATEGORIA HASTA 19,9 INDEX</t>
  </si>
  <si>
    <t>DAMAS CATEGORIA SIN VENTAJA</t>
  </si>
  <si>
    <t>TANDIL</t>
  </si>
  <si>
    <t>GOLF CLUB</t>
  </si>
  <si>
    <t>8° FECHA DEL RANKING DE MAYORES</t>
  </si>
  <si>
    <t>SABADO 07 DE OCTUBRE E 2023</t>
  </si>
  <si>
    <t>TANDIL GOLF CLUB</t>
  </si>
  <si>
    <t>FEDERACION REGIONAL DE GOLF MAR Y SIERRAS</t>
  </si>
  <si>
    <t>SABADO 07 DE OCTUBRE DE 2023</t>
  </si>
  <si>
    <t>HOYO 1</t>
  </si>
  <si>
    <t>GONZALEZ MONTANER JORGE</t>
  </si>
  <si>
    <t>MATARAZZO DIEGO GERMAN</t>
  </si>
  <si>
    <t>PAGES PABLO MARIANO</t>
  </si>
  <si>
    <t>ROTONDA RODRIGO</t>
  </si>
  <si>
    <t>CARLETTI SANTIAGO</t>
  </si>
  <si>
    <t>BENEDIT MARCOS</t>
  </si>
  <si>
    <t>HERRERA VEGAS SANTIAGO</t>
  </si>
  <si>
    <t>JENSEN OSCAR IGNACIO</t>
  </si>
  <si>
    <t>GOTI RAMIRO</t>
  </si>
  <si>
    <t>GREEN LESLIE ESTEBAN</t>
  </si>
  <si>
    <t>RAMONDINO PABLO</t>
  </si>
  <si>
    <t>RISSO PATRON MARIANO</t>
  </si>
  <si>
    <t>SENNO ANTONIO CEFERINO</t>
  </si>
  <si>
    <t>LATTE ALEJANDRO</t>
  </si>
  <si>
    <t>CARONELLO MARIA LEILA</t>
  </si>
  <si>
    <t>PLORUTTI MARIA EUGENIA</t>
  </si>
  <si>
    <r>
      <t>DIAZ CISNEROS ANG</t>
    </r>
    <r>
      <rPr>
        <sz val="8"/>
        <rFont val="Arial"/>
        <family val="2"/>
      </rPr>
      <t>ELES</t>
    </r>
  </si>
  <si>
    <t>PINTO MARTIN</t>
  </si>
  <si>
    <t>THEILL NICOLAS</t>
  </si>
  <si>
    <t>MARTINEZ CESAR</t>
  </si>
  <si>
    <t>MALAGA PEDRO</t>
  </si>
  <si>
    <t>DOMINGUEZ CARLOS</t>
  </si>
  <si>
    <t>CURIA PAFUNDI FLORENCIA</t>
  </si>
  <si>
    <t>ZANETTA LEANDRO</t>
  </si>
  <si>
    <t>CURIA EDUARDO</t>
  </si>
  <si>
    <t>CARREÑO ALVARO</t>
  </si>
  <si>
    <t>SUEYRO JUAN MANUEL</t>
  </si>
  <si>
    <t>CARROZZINO JAVIER HORACIO</t>
  </si>
  <si>
    <t>CARRION ARNALDO DA</t>
  </si>
  <si>
    <t>RODRIGUEZ MAURICIO</t>
  </si>
  <si>
    <t>PETRAGLIA MARGARITA</t>
  </si>
  <si>
    <t>BEPMALE LEONARDO</t>
  </si>
  <si>
    <t>BARRETO SERGIO ROBERTO</t>
  </si>
  <si>
    <t>KEIMEL JOSE ARMANDO</t>
  </si>
  <si>
    <t>PANICHELLI FEDERICO OSCAR</t>
  </si>
  <si>
    <t>GOMEZ DANIEL ROBERTO</t>
  </si>
  <si>
    <t>CASANEGRA SEBASTIAN</t>
  </si>
  <si>
    <t>MINUE PEDRO</t>
  </si>
  <si>
    <t>MEYER ARANA CRISTIAN</t>
  </si>
  <si>
    <t>PAILHE MANUEL</t>
  </si>
  <si>
    <t>PAILHE PEDRO</t>
  </si>
  <si>
    <t>GIORGETTI JOSE OMAR</t>
  </si>
  <si>
    <t>BOZZO LETICIA</t>
  </si>
  <si>
    <t>BOZZO MARIA EUGENIA</t>
  </si>
  <si>
    <t>SALERES MARIA LOURDES</t>
  </si>
  <si>
    <t>GUTIERREZ SANDRA</t>
  </si>
  <si>
    <t>RAMACCIOTTI GONZALO</t>
  </si>
  <si>
    <t>LETCHE DOUMIC MARCELO IGNACIO</t>
  </si>
  <si>
    <t>TASSARA JULIO MATIAS</t>
  </si>
  <si>
    <t>MARTINEZ HERNAN</t>
  </si>
  <si>
    <t>NASIF YAIR MANUEL</t>
  </si>
  <si>
    <t>RODRIGUEZ RAMIRO</t>
  </si>
  <si>
    <t>MUGURUZA MANUEL</t>
  </si>
  <si>
    <t>MATHIASEN NICOLAS</t>
  </si>
  <si>
    <t>VERELLEN NICOLAS</t>
  </si>
  <si>
    <t>VERELLEN FELIPE</t>
  </si>
  <si>
    <t>ROZZI ESTEBAN</t>
  </si>
  <si>
    <t>PEREYRA IRAOLA NICOLAS</t>
  </si>
  <si>
    <t>CALVIÑO PABLO</t>
  </si>
  <si>
    <t>VENERE MARCELO</t>
  </si>
  <si>
    <t>CANTARELLI ALEJANDRO</t>
  </si>
  <si>
    <t>CROVO FACUNDO</t>
  </si>
  <si>
    <t>ARENAS SERGIO</t>
  </si>
  <si>
    <t>LOUGE JUAN MARIA</t>
  </si>
  <si>
    <t>HERRERA VEGAS LEONARDO</t>
  </si>
  <si>
    <t>HERRERA VEGAS RAFAEL</t>
  </si>
  <si>
    <t>IALONARDI SILVIA MONICA</t>
  </si>
  <si>
    <t>LOPEZ JUSTINA</t>
  </si>
  <si>
    <t>FILIBERTI RODOLFO JULIAN</t>
  </si>
  <si>
    <t>LORENZANI CARLOS ALBERTO</t>
  </si>
  <si>
    <t>SOCHOR ESTELA</t>
  </si>
  <si>
    <t>TAGLIAFERRI ADRIANA</t>
  </si>
  <si>
    <t>FUHR JORGE</t>
  </si>
  <si>
    <t>AIZENBERG GABRIEL</t>
  </si>
  <si>
    <t>GIORGIO SEBASTIAN</t>
  </si>
  <si>
    <t>MALVICA FRANCO</t>
  </si>
  <si>
    <t>TRAMA GONZALO</t>
  </si>
  <si>
    <t>NIGRO JORGE</t>
  </si>
  <si>
    <t>MARINGOLO ESTEBAN</t>
  </si>
  <si>
    <t>BRISIGHELLI JAVIER JORGE</t>
  </si>
  <si>
    <t>GENTILI MIGUEL ALFREDO</t>
  </si>
  <si>
    <t>ACOSTA JUAN DARIO</t>
  </si>
  <si>
    <t>FITIPALDI MARIA JULIANA</t>
  </si>
  <si>
    <t>CLAUDEPIERRE ELIZABETH</t>
  </si>
  <si>
    <t>AZCONA DIEGO</t>
  </si>
  <si>
    <t>BAZAN SONIA ALEJANDRA</t>
  </si>
  <si>
    <t>D ARCHIVIO MARIA ALEJANDRA</t>
  </si>
  <si>
    <t>SLAVIN ADRIANA</t>
  </si>
  <si>
    <t>BERARDI MARIA JOSE</t>
  </si>
  <si>
    <t>BURSTEIN RICARDO</t>
  </si>
  <si>
    <t>PONCE DE LEON OMAR</t>
  </si>
  <si>
    <t>BARBARIN ROBERTO ANDRES</t>
  </si>
  <si>
    <t>ULLUA FABIAN</t>
  </si>
  <si>
    <t>OLIVERI FERNANDO FABIAN</t>
  </si>
  <si>
    <t>PATTI SEBASTIAN</t>
  </si>
  <si>
    <t>RODRIGUES CRISTIAN ADOLFO</t>
  </si>
  <si>
    <t>BARBERO PABLO DANIEL</t>
  </si>
  <si>
    <t>FLUGEL JUAN MATIAS</t>
  </si>
  <si>
    <t>POGGI PABLO EDGARDO</t>
  </si>
  <si>
    <t>SCARAMUZZINO RICARDO ANGEL</t>
  </si>
  <si>
    <t>CHOCO DIEGO</t>
  </si>
  <si>
    <t>FARINA ENRIQUE</t>
  </si>
  <si>
    <t>PIERONI JUAN</t>
  </si>
  <si>
    <t>PLA JOSE</t>
  </si>
  <si>
    <t>SUAREZ ALEJANDRO</t>
  </si>
  <si>
    <t>PINILLA SEBASTIAN</t>
  </si>
  <si>
    <t>FISCHENICH EMILIO ALEJANDRO</t>
  </si>
  <si>
    <t>LUCIANO RICARDO SALVADOR</t>
  </si>
  <si>
    <t>TORRES NESTOR</t>
  </si>
  <si>
    <t>BAILLERES MATIAS ANDRES</t>
  </si>
  <si>
    <t>BAYA FEDERICO</t>
  </si>
  <si>
    <t>CEBOLLERO FRANCISCO IGNACIO</t>
  </si>
  <si>
    <t>MARINO CARLOS JUAN</t>
  </si>
  <si>
    <t>AZPIROZ CARLOS</t>
  </si>
  <si>
    <t>BAYERQUE DIEGO GASTON</t>
  </si>
  <si>
    <t>NAVARRO NICOLAS</t>
  </si>
  <si>
    <t>ABELLA MARTIN</t>
  </si>
  <si>
    <t>INFELD LUCIANO AMARAL</t>
  </si>
  <si>
    <t>CEUNINCK JULIO CESAR H</t>
  </si>
  <si>
    <t>METZ MIGUEL ANGEL</t>
  </si>
  <si>
    <t>HOMPS BERNARDO</t>
  </si>
  <si>
    <t>CMDP</t>
  </si>
  <si>
    <t>TGC</t>
  </si>
  <si>
    <t>NGC</t>
  </si>
  <si>
    <t>ML</t>
  </si>
  <si>
    <t>GCHCC</t>
  </si>
  <si>
    <t>MARTINEZ HERNAN RAFAEL</t>
  </si>
  <si>
    <t>SPGC</t>
  </si>
  <si>
    <t>MDPGC</t>
  </si>
  <si>
    <t>PIERONI JUAN JOSE</t>
  </si>
  <si>
    <t>RODRIGUEZ MAURICIO IVAN</t>
  </si>
  <si>
    <t>VGGC</t>
  </si>
  <si>
    <t>NIGRO JORGE DANIEL</t>
  </si>
  <si>
    <t>CALVIÑO PABLO ANTONIO</t>
  </si>
  <si>
    <t>CSCPGB</t>
  </si>
  <si>
    <t>EVTGC</t>
  </si>
  <si>
    <t>FUHR JORGE ALBERTO</t>
  </si>
  <si>
    <t>CG</t>
  </si>
  <si>
    <t>CARRION ARNALDO DARIO</t>
  </si>
  <si>
    <t>PLA JOSE MARIA H</t>
  </si>
  <si>
    <t>BURSTEIN RICARDO DANIEL</t>
  </si>
  <si>
    <t>CLAUDEPIERRE ELIZABETH DE</t>
  </si>
  <si>
    <t>DIAZ CISNEROS ANGELES</t>
  </si>
  <si>
    <t>FITTIPALDI MARIA JULIANA</t>
  </si>
  <si>
    <t>DALTO MARCELO</t>
  </si>
  <si>
    <t>DALTO MARCELO FABIAN</t>
  </si>
  <si>
    <t>L</t>
  </si>
  <si>
    <t>P</t>
  </si>
  <si>
    <t>D</t>
  </si>
  <si>
    <t>E</t>
  </si>
  <si>
    <t>S</t>
  </si>
  <si>
    <t>C</t>
  </si>
  <si>
    <t>R.6.6.B</t>
  </si>
  <si>
    <t>PINTO MANUEL MARTIN</t>
  </si>
  <si>
    <t>T</t>
  </si>
  <si>
    <t>DESIERTO</t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</si>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</sst>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4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10"/>
      <color rgb="FF008000"/>
      <name val="Arial"/>
      <family val="2"/>
    </font>
    <font>
      <b/>
      <sz val="15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8" xfId="0" applyFont="1" applyFill="1" applyBorder="1"/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18" fillId="0" borderId="23" xfId="1" applyNumberFormat="1" applyFont="1" applyBorder="1" applyAlignment="1">
      <alignment horizontal="center"/>
    </xf>
    <xf numFmtId="166" fontId="19" fillId="0" borderId="24" xfId="1" applyNumberFormat="1" applyFont="1" applyBorder="1" applyAlignment="1">
      <alignment horizontal="center"/>
    </xf>
    <xf numFmtId="166" fontId="18" fillId="0" borderId="24" xfId="1" applyNumberFormat="1" applyFont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2" fillId="0" borderId="2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0" fillId="0" borderId="10" xfId="1" applyNumberFormat="1" applyFont="1" applyFill="1" applyBorder="1" applyAlignment="1">
      <alignment horizontal="center"/>
    </xf>
    <xf numFmtId="166" fontId="18" fillId="0" borderId="2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5" fillId="0" borderId="0" xfId="0" applyFont="1" applyFill="1"/>
    <xf numFmtId="0" fontId="26" fillId="0" borderId="16" xfId="0" applyNumberFormat="1" applyFont="1" applyFill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1" fillId="0" borderId="2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20" fillId="0" borderId="10" xfId="1" quotePrefix="1" applyNumberFormat="1" applyFont="1" applyFill="1" applyBorder="1" applyAlignment="1">
      <alignment horizontal="center"/>
    </xf>
    <xf numFmtId="14" fontId="27" fillId="6" borderId="16" xfId="0" applyNumberFormat="1" applyFont="1" applyFill="1" applyBorder="1"/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Fill="1" applyBorder="1"/>
    <xf numFmtId="166" fontId="21" fillId="0" borderId="12" xfId="1" applyNumberFormat="1" applyFont="1" applyFill="1" applyBorder="1" applyAlignment="1">
      <alignment horizontal="center"/>
    </xf>
    <xf numFmtId="166" fontId="22" fillId="0" borderId="12" xfId="1" applyNumberFormat="1" applyFont="1" applyFill="1" applyBorder="1" applyAlignment="1">
      <alignment horizontal="center"/>
    </xf>
    <xf numFmtId="166" fontId="16" fillId="0" borderId="12" xfId="1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5" fontId="11" fillId="0" borderId="29" xfId="0" applyNumberFormat="1" applyFont="1" applyFill="1" applyBorder="1" applyAlignment="1">
      <alignment horizontal="center"/>
    </xf>
    <xf numFmtId="166" fontId="20" fillId="0" borderId="15" xfId="1" quotePrefix="1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32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34" xfId="0" applyFont="1" applyBorder="1"/>
    <xf numFmtId="0" fontId="37" fillId="0" borderId="35" xfId="0" applyFont="1" applyBorder="1"/>
    <xf numFmtId="0" fontId="36" fillId="0" borderId="36" xfId="0" applyFont="1" applyBorder="1"/>
    <xf numFmtId="0" fontId="37" fillId="0" borderId="18" xfId="0" applyFont="1" applyBorder="1"/>
    <xf numFmtId="0" fontId="37" fillId="0" borderId="16" xfId="0" applyFont="1" applyBorder="1"/>
    <xf numFmtId="0" fontId="36" fillId="0" borderId="38" xfId="0" applyFont="1" applyBorder="1"/>
    <xf numFmtId="0" fontId="36" fillId="0" borderId="16" xfId="0" applyFont="1" applyBorder="1"/>
    <xf numFmtId="0" fontId="36" fillId="0" borderId="18" xfId="0" applyFont="1" applyBorder="1"/>
    <xf numFmtId="0" fontId="36" fillId="0" borderId="11" xfId="0" applyFont="1" applyBorder="1"/>
    <xf numFmtId="0" fontId="37" fillId="0" borderId="40" xfId="0" applyFont="1" applyBorder="1"/>
    <xf numFmtId="0" fontId="36" fillId="0" borderId="40" xfId="0" applyFont="1" applyBorder="1"/>
    <xf numFmtId="0" fontId="36" fillId="0" borderId="41" xfId="0" applyFont="1" applyBorder="1"/>
    <xf numFmtId="0" fontId="38" fillId="10" borderId="1" xfId="0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1" fillId="5" borderId="35" xfId="0" applyFont="1" applyFill="1" applyBorder="1"/>
    <xf numFmtId="0" fontId="41" fillId="5" borderId="16" xfId="0" applyFont="1" applyFill="1" applyBorder="1"/>
    <xf numFmtId="0" fontId="6" fillId="0" borderId="2" xfId="0" quotePrefix="1" applyFont="1" applyFill="1" applyBorder="1" applyAlignment="1">
      <alignment horizontal="center"/>
    </xf>
    <xf numFmtId="20" fontId="35" fillId="5" borderId="33" xfId="0" applyNumberFormat="1" applyFont="1" applyFill="1" applyBorder="1" applyAlignment="1">
      <alignment horizontal="center"/>
    </xf>
    <xf numFmtId="20" fontId="35" fillId="5" borderId="37" xfId="0" applyNumberFormat="1" applyFont="1" applyFill="1" applyBorder="1" applyAlignment="1">
      <alignment horizontal="center"/>
    </xf>
    <xf numFmtId="0" fontId="17" fillId="5" borderId="18" xfId="0" applyFont="1" applyFill="1" applyBorder="1"/>
    <xf numFmtId="166" fontId="16" fillId="0" borderId="2" xfId="1" quotePrefix="1" applyNumberFormat="1" applyFont="1" applyFill="1" applyBorder="1" applyAlignment="1">
      <alignment horizontal="center"/>
    </xf>
    <xf numFmtId="166" fontId="22" fillId="0" borderId="2" xfId="1" quotePrefix="1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2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4" fillId="9" borderId="30" xfId="0" applyFont="1" applyFill="1" applyBorder="1" applyAlignment="1">
      <alignment horizontal="center"/>
    </xf>
    <xf numFmtId="0" fontId="34" fillId="9" borderId="31" xfId="0" applyFont="1" applyFill="1" applyBorder="1" applyAlignment="1">
      <alignment horizontal="center"/>
    </xf>
    <xf numFmtId="0" fontId="34" fillId="9" borderId="32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8" borderId="17" xfId="0" applyFont="1" applyFill="1" applyBorder="1" applyAlignment="1">
      <alignment horizontal="center" vertical="center"/>
    </xf>
    <xf numFmtId="0" fontId="30" fillId="8" borderId="19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31" fillId="7" borderId="17" xfId="0" applyFont="1" applyFill="1" applyBorder="1" applyAlignment="1">
      <alignment horizontal="center"/>
    </xf>
    <xf numFmtId="0" fontId="31" fillId="7" borderId="19" xfId="0" applyFont="1" applyFill="1" applyBorder="1" applyAlignment="1">
      <alignment horizontal="center"/>
    </xf>
    <xf numFmtId="0" fontId="31" fillId="7" borderId="3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7" borderId="0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6" fontId="43" fillId="5" borderId="10" xfId="1" applyNumberFormat="1" applyFont="1" applyFill="1" applyBorder="1" applyAlignment="1">
      <alignment horizontal="center"/>
    </xf>
    <xf numFmtId="166" fontId="20" fillId="0" borderId="15" xfId="1" applyNumberFormat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27" xfId="0" quotePrefix="1" applyFont="1" applyBorder="1" applyAlignment="1">
      <alignment horizontal="center"/>
    </xf>
    <xf numFmtId="166" fontId="42" fillId="0" borderId="15" xfId="1" applyNumberFormat="1" applyFont="1" applyFill="1" applyBorder="1" applyAlignment="1">
      <alignment horizontal="center"/>
    </xf>
    <xf numFmtId="166" fontId="17" fillId="5" borderId="10" xfId="1" applyNumberFormat="1" applyFont="1" applyFill="1" applyBorder="1" applyAlignment="1">
      <alignment horizontal="center"/>
    </xf>
    <xf numFmtId="20" fontId="35" fillId="5" borderId="39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5" customWidth="1"/>
    <col min="11" max="11" width="11.42578125" style="27"/>
    <col min="12" max="16384" width="11.42578125" style="1"/>
  </cols>
  <sheetData>
    <row r="1" spans="1:21" ht="30.75">
      <c r="A1" s="115" t="s">
        <v>6</v>
      </c>
      <c r="B1" s="115"/>
      <c r="C1" s="115"/>
      <c r="D1" s="115"/>
      <c r="E1" s="115"/>
      <c r="F1" s="115"/>
      <c r="G1" s="115"/>
      <c r="H1" s="115"/>
      <c r="I1" s="1"/>
    </row>
    <row r="2" spans="1:21" ht="30.75">
      <c r="A2" s="115" t="s">
        <v>7</v>
      </c>
      <c r="B2" s="115"/>
      <c r="C2" s="115"/>
      <c r="D2" s="115"/>
      <c r="E2" s="115"/>
      <c r="F2" s="115"/>
      <c r="G2" s="115"/>
      <c r="H2" s="115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16" t="s">
        <v>31</v>
      </c>
      <c r="B4" s="116"/>
      <c r="C4" s="116"/>
      <c r="D4" s="116"/>
      <c r="E4" s="116"/>
      <c r="F4" s="116"/>
      <c r="G4" s="116"/>
      <c r="H4" s="116"/>
      <c r="I4" s="1"/>
    </row>
    <row r="5" spans="1:21" ht="25.5">
      <c r="A5" s="116" t="s">
        <v>32</v>
      </c>
      <c r="B5" s="116"/>
      <c r="C5" s="116"/>
      <c r="D5" s="116"/>
      <c r="E5" s="116"/>
      <c r="F5" s="116"/>
      <c r="G5" s="116"/>
      <c r="H5" s="116"/>
      <c r="I5" s="1"/>
    </row>
    <row r="6" spans="1:21" ht="26.25">
      <c r="A6" s="117" t="s">
        <v>33</v>
      </c>
      <c r="B6" s="117"/>
      <c r="C6" s="117"/>
      <c r="D6" s="117"/>
      <c r="E6" s="117"/>
      <c r="F6" s="117"/>
      <c r="G6" s="117"/>
      <c r="H6" s="117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18" t="s">
        <v>20</v>
      </c>
      <c r="B8" s="118"/>
      <c r="C8" s="118"/>
      <c r="D8" s="118"/>
      <c r="E8" s="118"/>
      <c r="F8" s="118"/>
      <c r="G8" s="118"/>
      <c r="H8" s="118"/>
      <c r="I8" s="1"/>
    </row>
    <row r="9" spans="1:21" ht="19.5">
      <c r="A9" s="119" t="s">
        <v>34</v>
      </c>
      <c r="B9" s="119"/>
      <c r="C9" s="119"/>
      <c r="D9" s="119"/>
      <c r="E9" s="119"/>
      <c r="F9" s="119"/>
      <c r="G9" s="119"/>
      <c r="H9" s="119"/>
      <c r="I9" s="1"/>
    </row>
    <row r="10" spans="1:21" ht="20.25" thickBot="1">
      <c r="A10" s="120"/>
      <c r="B10" s="120"/>
      <c r="C10" s="120"/>
      <c r="D10" s="120"/>
      <c r="E10" s="120"/>
      <c r="F10" s="120"/>
      <c r="G10" s="120"/>
      <c r="H10" s="120"/>
      <c r="I10" s="1"/>
    </row>
    <row r="11" spans="1:21" ht="20.25" thickBot="1">
      <c r="A11" s="112" t="s">
        <v>14</v>
      </c>
      <c r="B11" s="113"/>
      <c r="C11" s="113"/>
      <c r="D11" s="113"/>
      <c r="E11" s="113"/>
      <c r="F11" s="113"/>
      <c r="G11" s="113"/>
      <c r="H11" s="114"/>
      <c r="I11" s="1"/>
      <c r="K11" s="52" t="s">
        <v>22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1" t="s">
        <v>21</v>
      </c>
      <c r="J12" s="45"/>
      <c r="K12" s="52" t="s">
        <v>25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31" t="s">
        <v>168</v>
      </c>
      <c r="B13" s="39" t="s">
        <v>167</v>
      </c>
      <c r="C13" s="40">
        <v>1.8</v>
      </c>
      <c r="D13" s="41">
        <v>1</v>
      </c>
      <c r="E13" s="40">
        <v>32</v>
      </c>
      <c r="F13" s="40">
        <v>36</v>
      </c>
      <c r="G13" s="29">
        <f>SUM(E13+F13)</f>
        <v>68</v>
      </c>
      <c r="H13" s="142">
        <f>(G13-D13)</f>
        <v>67</v>
      </c>
      <c r="I13" s="68">
        <v>26381</v>
      </c>
      <c r="J13" s="64" t="s">
        <v>26</v>
      </c>
      <c r="K13" s="53">
        <f t="shared" ref="K13:K63" si="0">(F13-D13*0.5)</f>
        <v>35.5</v>
      </c>
    </row>
    <row r="14" spans="1:21" ht="19.5">
      <c r="A14" s="31" t="s">
        <v>46</v>
      </c>
      <c r="B14" s="39" t="s">
        <v>161</v>
      </c>
      <c r="C14" s="40">
        <v>8.6999999999999993</v>
      </c>
      <c r="D14" s="41">
        <v>8</v>
      </c>
      <c r="E14" s="40">
        <v>38</v>
      </c>
      <c r="F14" s="40">
        <v>37</v>
      </c>
      <c r="G14" s="29">
        <f>SUM(E14+F14)</f>
        <v>75</v>
      </c>
      <c r="H14" s="142">
        <f>(G14-D14)</f>
        <v>67</v>
      </c>
      <c r="I14" s="68">
        <v>26381</v>
      </c>
      <c r="J14" s="64" t="s">
        <v>18</v>
      </c>
      <c r="K14" s="53">
        <f t="shared" si="0"/>
        <v>33</v>
      </c>
    </row>
    <row r="15" spans="1:21">
      <c r="A15" s="31" t="s">
        <v>59</v>
      </c>
      <c r="B15" s="39" t="s">
        <v>161</v>
      </c>
      <c r="C15" s="40">
        <v>2</v>
      </c>
      <c r="D15" s="41">
        <v>1</v>
      </c>
      <c r="E15" s="40">
        <v>33</v>
      </c>
      <c r="F15" s="40">
        <v>39</v>
      </c>
      <c r="G15" s="29">
        <f>SUM(E15+F15)</f>
        <v>72</v>
      </c>
      <c r="H15" s="55">
        <f>(G15-D15)</f>
        <v>71</v>
      </c>
      <c r="I15" s="68">
        <v>27849</v>
      </c>
      <c r="K15" s="53">
        <f t="shared" si="0"/>
        <v>38.5</v>
      </c>
    </row>
    <row r="16" spans="1:21">
      <c r="A16" s="31" t="s">
        <v>57</v>
      </c>
      <c r="B16" s="39" t="s">
        <v>161</v>
      </c>
      <c r="C16" s="40">
        <v>8.6999999999999993</v>
      </c>
      <c r="D16" s="41">
        <v>8</v>
      </c>
      <c r="E16" s="40">
        <v>40</v>
      </c>
      <c r="F16" s="40">
        <v>39</v>
      </c>
      <c r="G16" s="29">
        <f>SUM(E16+F16)</f>
        <v>79</v>
      </c>
      <c r="H16" s="55">
        <f>(G16-D16)</f>
        <v>71</v>
      </c>
      <c r="I16" s="68">
        <v>28808</v>
      </c>
      <c r="K16" s="53">
        <f t="shared" si="0"/>
        <v>35</v>
      </c>
    </row>
    <row r="17" spans="1:11">
      <c r="A17" s="31" t="s">
        <v>150</v>
      </c>
      <c r="B17" s="39" t="s">
        <v>164</v>
      </c>
      <c r="C17" s="40">
        <v>-0.4</v>
      </c>
      <c r="D17" s="41">
        <v>-1</v>
      </c>
      <c r="E17" s="40">
        <v>36</v>
      </c>
      <c r="F17" s="40">
        <v>35</v>
      </c>
      <c r="G17" s="29">
        <f>SUM(E17+F17)</f>
        <v>71</v>
      </c>
      <c r="H17" s="55">
        <f>(G17-D17)</f>
        <v>72</v>
      </c>
      <c r="I17" s="68">
        <v>33685</v>
      </c>
      <c r="K17" s="53">
        <f t="shared" si="0"/>
        <v>35.5</v>
      </c>
    </row>
    <row r="18" spans="1:11" ht="19.5">
      <c r="A18" s="31" t="s">
        <v>79</v>
      </c>
      <c r="B18" s="39" t="s">
        <v>162</v>
      </c>
      <c r="C18" s="40">
        <v>-1.1000000000000001</v>
      </c>
      <c r="D18" s="41">
        <v>-2</v>
      </c>
      <c r="E18" s="40">
        <v>34</v>
      </c>
      <c r="F18" s="40">
        <v>36</v>
      </c>
      <c r="G18" s="145">
        <f>SUM(E18+F18)</f>
        <v>70</v>
      </c>
      <c r="H18" s="55">
        <f>(G18-D18)</f>
        <v>72</v>
      </c>
      <c r="I18" s="68">
        <v>32333</v>
      </c>
      <c r="J18" s="64" t="s">
        <v>27</v>
      </c>
      <c r="K18" s="53">
        <f t="shared" si="0"/>
        <v>37</v>
      </c>
    </row>
    <row r="19" spans="1:11">
      <c r="A19" s="31" t="s">
        <v>78</v>
      </c>
      <c r="B19" s="39" t="s">
        <v>162</v>
      </c>
      <c r="C19" s="40">
        <v>6.5</v>
      </c>
      <c r="D19" s="41">
        <v>6</v>
      </c>
      <c r="E19" s="40">
        <v>38</v>
      </c>
      <c r="F19" s="40">
        <v>40</v>
      </c>
      <c r="G19" s="29">
        <f>SUM(E19+F19)</f>
        <v>78</v>
      </c>
      <c r="H19" s="55">
        <f>(G19-D19)</f>
        <v>72</v>
      </c>
      <c r="I19" s="68">
        <v>31164</v>
      </c>
      <c r="K19" s="53">
        <f t="shared" si="0"/>
        <v>37</v>
      </c>
    </row>
    <row r="20" spans="1:11">
      <c r="A20" s="31" t="s">
        <v>113</v>
      </c>
      <c r="B20" s="39" t="s">
        <v>167</v>
      </c>
      <c r="C20" s="40">
        <v>6.8</v>
      </c>
      <c r="D20" s="41">
        <v>6</v>
      </c>
      <c r="E20" s="40">
        <v>40</v>
      </c>
      <c r="F20" s="40">
        <v>39</v>
      </c>
      <c r="G20" s="29">
        <f>SUM(E20+F20)</f>
        <v>79</v>
      </c>
      <c r="H20" s="55">
        <f>(G20-D20)</f>
        <v>73</v>
      </c>
      <c r="I20" s="68">
        <v>31329</v>
      </c>
      <c r="K20" s="53">
        <f t="shared" si="0"/>
        <v>36</v>
      </c>
    </row>
    <row r="21" spans="1:11">
      <c r="A21" s="31" t="s">
        <v>45</v>
      </c>
      <c r="B21" s="39" t="s">
        <v>161</v>
      </c>
      <c r="C21" s="40">
        <v>5.0999999999999996</v>
      </c>
      <c r="D21" s="41">
        <v>5</v>
      </c>
      <c r="E21" s="40">
        <v>38</v>
      </c>
      <c r="F21" s="40">
        <v>40</v>
      </c>
      <c r="G21" s="29">
        <f>SUM(E21+F21)</f>
        <v>78</v>
      </c>
      <c r="H21" s="55">
        <f>(G21-D21)</f>
        <v>73</v>
      </c>
      <c r="I21" s="68">
        <v>31450</v>
      </c>
      <c r="K21" s="53">
        <f t="shared" si="0"/>
        <v>37.5</v>
      </c>
    </row>
    <row r="22" spans="1:11">
      <c r="A22" s="31" t="s">
        <v>123</v>
      </c>
      <c r="B22" s="39" t="s">
        <v>161</v>
      </c>
      <c r="C22" s="40">
        <v>8.1</v>
      </c>
      <c r="D22" s="41">
        <v>8</v>
      </c>
      <c r="E22" s="40">
        <v>37</v>
      </c>
      <c r="F22" s="40">
        <v>44</v>
      </c>
      <c r="G22" s="29">
        <f>SUM(E22+F22)</f>
        <v>81</v>
      </c>
      <c r="H22" s="55">
        <f>(G22-D22)</f>
        <v>73</v>
      </c>
      <c r="I22" s="68">
        <v>26294</v>
      </c>
      <c r="K22" s="53">
        <f t="shared" si="0"/>
        <v>40</v>
      </c>
    </row>
    <row r="23" spans="1:11">
      <c r="A23" s="31" t="s">
        <v>165</v>
      </c>
      <c r="B23" s="39" t="s">
        <v>160</v>
      </c>
      <c r="C23" s="40">
        <v>0.4</v>
      </c>
      <c r="D23" s="41">
        <v>-1</v>
      </c>
      <c r="E23" s="40">
        <v>37</v>
      </c>
      <c r="F23" s="40">
        <v>36</v>
      </c>
      <c r="G23" s="29">
        <f>SUM(E23+F23)</f>
        <v>73</v>
      </c>
      <c r="H23" s="55">
        <f>(G23-D23)</f>
        <v>74</v>
      </c>
      <c r="I23" s="68">
        <v>27448</v>
      </c>
      <c r="K23" s="53">
        <f t="shared" si="0"/>
        <v>36.5</v>
      </c>
    </row>
    <row r="24" spans="1:11">
      <c r="A24" s="31" t="s">
        <v>133</v>
      </c>
      <c r="B24" s="39" t="s">
        <v>166</v>
      </c>
      <c r="C24" s="40">
        <v>2.5</v>
      </c>
      <c r="D24" s="41">
        <v>2</v>
      </c>
      <c r="E24" s="40">
        <v>40</v>
      </c>
      <c r="F24" s="40">
        <v>36</v>
      </c>
      <c r="G24" s="29">
        <f>SUM(E24+F24)</f>
        <v>76</v>
      </c>
      <c r="H24" s="55">
        <f>(G24-D24)</f>
        <v>74</v>
      </c>
      <c r="I24" s="68">
        <v>27313</v>
      </c>
      <c r="K24" s="53">
        <f t="shared" si="0"/>
        <v>35</v>
      </c>
    </row>
    <row r="25" spans="1:11">
      <c r="A25" s="31" t="s">
        <v>92</v>
      </c>
      <c r="B25" s="39" t="s">
        <v>161</v>
      </c>
      <c r="C25" s="40">
        <v>-0.5</v>
      </c>
      <c r="D25" s="41">
        <v>-2</v>
      </c>
      <c r="E25" s="40">
        <v>35</v>
      </c>
      <c r="F25" s="40">
        <v>37</v>
      </c>
      <c r="G25" s="29">
        <f>SUM(E25+F25)</f>
        <v>72</v>
      </c>
      <c r="H25" s="55">
        <f>(G25-D25)</f>
        <v>74</v>
      </c>
      <c r="I25" s="68">
        <v>33562</v>
      </c>
      <c r="K25" s="53">
        <f t="shared" si="0"/>
        <v>38</v>
      </c>
    </row>
    <row r="26" spans="1:11">
      <c r="A26" s="31" t="s">
        <v>73</v>
      </c>
      <c r="B26" s="39" t="s">
        <v>167</v>
      </c>
      <c r="C26" s="40">
        <v>1.1000000000000001</v>
      </c>
      <c r="D26" s="41">
        <v>0</v>
      </c>
      <c r="E26" s="40">
        <v>35</v>
      </c>
      <c r="F26" s="40">
        <v>39</v>
      </c>
      <c r="G26" s="29">
        <f>SUM(E26+F26)</f>
        <v>74</v>
      </c>
      <c r="H26" s="55">
        <f>(G26-D26)</f>
        <v>74</v>
      </c>
      <c r="I26" s="68">
        <v>27263</v>
      </c>
      <c r="K26" s="53">
        <f t="shared" si="0"/>
        <v>39</v>
      </c>
    </row>
    <row r="27" spans="1:11">
      <c r="A27" s="31" t="s">
        <v>63</v>
      </c>
      <c r="B27" s="39" t="s">
        <v>170</v>
      </c>
      <c r="C27" s="40">
        <v>4.3</v>
      </c>
      <c r="D27" s="41">
        <v>4</v>
      </c>
      <c r="E27" s="40">
        <v>38</v>
      </c>
      <c r="F27" s="40">
        <v>40</v>
      </c>
      <c r="G27" s="29">
        <f>SUM(E27+F27)</f>
        <v>78</v>
      </c>
      <c r="H27" s="55">
        <f>(G27-D27)</f>
        <v>74</v>
      </c>
      <c r="I27" s="68">
        <v>20544</v>
      </c>
      <c r="K27" s="53">
        <f t="shared" si="0"/>
        <v>38</v>
      </c>
    </row>
    <row r="28" spans="1:11">
      <c r="A28" s="31" t="s">
        <v>118</v>
      </c>
      <c r="B28" s="39" t="s">
        <v>162</v>
      </c>
      <c r="C28" s="40">
        <v>7.3</v>
      </c>
      <c r="D28" s="41">
        <v>7</v>
      </c>
      <c r="E28" s="40">
        <v>40</v>
      </c>
      <c r="F28" s="40">
        <v>41</v>
      </c>
      <c r="G28" s="29">
        <f>SUM(E28+F28)</f>
        <v>81</v>
      </c>
      <c r="H28" s="55">
        <f>(G28-D28)</f>
        <v>74</v>
      </c>
      <c r="I28" s="68">
        <v>28088</v>
      </c>
      <c r="K28" s="53">
        <f t="shared" si="0"/>
        <v>37.5</v>
      </c>
    </row>
    <row r="29" spans="1:11">
      <c r="A29" s="31" t="s">
        <v>132</v>
      </c>
      <c r="B29" s="39" t="s">
        <v>166</v>
      </c>
      <c r="C29" s="40">
        <v>6.5</v>
      </c>
      <c r="D29" s="41">
        <v>6</v>
      </c>
      <c r="E29" s="40">
        <v>37</v>
      </c>
      <c r="F29" s="40">
        <v>43</v>
      </c>
      <c r="G29" s="29">
        <f>SUM(E29+F29)</f>
        <v>80</v>
      </c>
      <c r="H29" s="55">
        <f>(G29-D29)</f>
        <v>74</v>
      </c>
      <c r="I29" s="68">
        <v>26007</v>
      </c>
      <c r="K29" s="53">
        <f t="shared" si="0"/>
        <v>40</v>
      </c>
    </row>
    <row r="30" spans="1:11">
      <c r="A30" s="31" t="s">
        <v>43</v>
      </c>
      <c r="B30" s="39" t="s">
        <v>161</v>
      </c>
      <c r="C30" s="40">
        <v>5.2</v>
      </c>
      <c r="D30" s="41">
        <v>5</v>
      </c>
      <c r="E30" s="40">
        <v>42</v>
      </c>
      <c r="F30" s="40">
        <v>38</v>
      </c>
      <c r="G30" s="29">
        <f>SUM(E30+F30)</f>
        <v>80</v>
      </c>
      <c r="H30" s="55">
        <f>(G30-D30)</f>
        <v>75</v>
      </c>
      <c r="I30" s="68">
        <v>33534</v>
      </c>
      <c r="K30" s="53">
        <f t="shared" si="0"/>
        <v>35.5</v>
      </c>
    </row>
    <row r="31" spans="1:11">
      <c r="A31" s="31" t="s">
        <v>85</v>
      </c>
      <c r="B31" s="39" t="s">
        <v>160</v>
      </c>
      <c r="C31" s="40">
        <v>-1.5</v>
      </c>
      <c r="D31" s="41">
        <v>-3</v>
      </c>
      <c r="E31" s="40">
        <v>36</v>
      </c>
      <c r="F31" s="40">
        <v>37</v>
      </c>
      <c r="G31" s="29">
        <f>SUM(E31+F31)</f>
        <v>73</v>
      </c>
      <c r="H31" s="55">
        <f>(G31-D31)</f>
        <v>76</v>
      </c>
      <c r="I31" s="68">
        <v>26222</v>
      </c>
      <c r="K31" s="53">
        <f t="shared" si="0"/>
        <v>38.5</v>
      </c>
    </row>
    <row r="32" spans="1:11">
      <c r="A32" s="31" t="s">
        <v>87</v>
      </c>
      <c r="B32" s="39" t="s">
        <v>160</v>
      </c>
      <c r="C32" s="40">
        <v>0.4</v>
      </c>
      <c r="D32" s="41">
        <v>-1</v>
      </c>
      <c r="E32" s="40">
        <v>37</v>
      </c>
      <c r="F32" s="40">
        <v>38</v>
      </c>
      <c r="G32" s="29">
        <f>SUM(E32+F32)</f>
        <v>75</v>
      </c>
      <c r="H32" s="55">
        <f>(G32-D32)</f>
        <v>76</v>
      </c>
      <c r="I32" s="68">
        <v>30469</v>
      </c>
      <c r="K32" s="53">
        <f t="shared" si="0"/>
        <v>38.5</v>
      </c>
    </row>
    <row r="33" spans="1:11">
      <c r="A33" s="31" t="s">
        <v>134</v>
      </c>
      <c r="B33" s="39" t="s">
        <v>166</v>
      </c>
      <c r="C33" s="40">
        <v>2.8</v>
      </c>
      <c r="D33" s="41">
        <v>2</v>
      </c>
      <c r="E33" s="40">
        <v>39</v>
      </c>
      <c r="F33" s="40">
        <v>39</v>
      </c>
      <c r="G33" s="29">
        <f>SUM(E33+F33)</f>
        <v>78</v>
      </c>
      <c r="H33" s="55">
        <f>(G33-D33)</f>
        <v>76</v>
      </c>
      <c r="I33" s="68">
        <v>25939</v>
      </c>
      <c r="K33" s="53">
        <f t="shared" si="0"/>
        <v>38</v>
      </c>
    </row>
    <row r="34" spans="1:11">
      <c r="A34" s="31" t="s">
        <v>90</v>
      </c>
      <c r="B34" s="39" t="s">
        <v>163</v>
      </c>
      <c r="C34" s="40">
        <v>4.2</v>
      </c>
      <c r="D34" s="41">
        <v>4</v>
      </c>
      <c r="E34" s="40">
        <v>41</v>
      </c>
      <c r="F34" s="40">
        <v>39</v>
      </c>
      <c r="G34" s="29">
        <f>SUM(E34+F34)</f>
        <v>80</v>
      </c>
      <c r="H34" s="55">
        <f>(G34-D34)</f>
        <v>76</v>
      </c>
      <c r="I34" s="68">
        <v>30485</v>
      </c>
      <c r="K34" s="53">
        <f t="shared" si="0"/>
        <v>37</v>
      </c>
    </row>
    <row r="35" spans="1:11">
      <c r="A35" s="31" t="s">
        <v>44</v>
      </c>
      <c r="B35" s="39" t="s">
        <v>161</v>
      </c>
      <c r="C35" s="40">
        <v>6.8</v>
      </c>
      <c r="D35" s="41">
        <v>6</v>
      </c>
      <c r="E35" s="40">
        <v>42</v>
      </c>
      <c r="F35" s="40">
        <v>40</v>
      </c>
      <c r="G35" s="29">
        <f>SUM(E35+F35)</f>
        <v>82</v>
      </c>
      <c r="H35" s="55">
        <f>(G35-D35)</f>
        <v>76</v>
      </c>
      <c r="I35" s="68">
        <v>29698</v>
      </c>
      <c r="K35" s="53">
        <f t="shared" si="0"/>
        <v>37</v>
      </c>
    </row>
    <row r="36" spans="1:11">
      <c r="A36" s="31" t="s">
        <v>64</v>
      </c>
      <c r="B36" s="39" t="s">
        <v>170</v>
      </c>
      <c r="C36" s="40">
        <v>2.4</v>
      </c>
      <c r="D36" s="41">
        <v>2</v>
      </c>
      <c r="E36" s="40">
        <v>37</v>
      </c>
      <c r="F36" s="40">
        <v>41</v>
      </c>
      <c r="G36" s="29">
        <f>SUM(E36+F36)</f>
        <v>78</v>
      </c>
      <c r="H36" s="55">
        <f>(G36-D36)</f>
        <v>76</v>
      </c>
      <c r="I36" s="68">
        <v>29151</v>
      </c>
      <c r="K36" s="53">
        <f t="shared" si="0"/>
        <v>40</v>
      </c>
    </row>
    <row r="37" spans="1:11">
      <c r="A37" s="31" t="s">
        <v>151</v>
      </c>
      <c r="B37" s="39" t="s">
        <v>164</v>
      </c>
      <c r="C37" s="40">
        <v>4.9000000000000004</v>
      </c>
      <c r="D37" s="41">
        <v>4</v>
      </c>
      <c r="E37" s="40">
        <v>38</v>
      </c>
      <c r="F37" s="40">
        <v>42</v>
      </c>
      <c r="G37" s="29">
        <f>SUM(E37+F37)</f>
        <v>80</v>
      </c>
      <c r="H37" s="55">
        <f>(G37-D37)</f>
        <v>76</v>
      </c>
      <c r="I37" s="68">
        <v>22466</v>
      </c>
      <c r="K37" s="53">
        <f t="shared" si="0"/>
        <v>40</v>
      </c>
    </row>
    <row r="38" spans="1:11">
      <c r="A38" s="31" t="s">
        <v>60</v>
      </c>
      <c r="B38" s="39" t="s">
        <v>161</v>
      </c>
      <c r="C38" s="40">
        <v>9.3000000000000007</v>
      </c>
      <c r="D38" s="41">
        <v>9</v>
      </c>
      <c r="E38" s="40">
        <v>40</v>
      </c>
      <c r="F38" s="40">
        <v>45</v>
      </c>
      <c r="G38" s="29">
        <f>SUM(E38+F38)</f>
        <v>85</v>
      </c>
      <c r="H38" s="55">
        <f>(G38-D38)</f>
        <v>76</v>
      </c>
      <c r="I38" s="68">
        <v>24765</v>
      </c>
      <c r="K38" s="53">
        <f t="shared" si="0"/>
        <v>40.5</v>
      </c>
    </row>
    <row r="39" spans="1:11">
      <c r="A39" s="31" t="s">
        <v>135</v>
      </c>
      <c r="B39" s="39" t="s">
        <v>166</v>
      </c>
      <c r="C39" s="40">
        <v>1</v>
      </c>
      <c r="D39" s="41">
        <v>0</v>
      </c>
      <c r="E39" s="40">
        <v>36</v>
      </c>
      <c r="F39" s="40">
        <v>41</v>
      </c>
      <c r="G39" s="29">
        <f>SUM(E39+F39)</f>
        <v>77</v>
      </c>
      <c r="H39" s="55">
        <f>(G39-D39)</f>
        <v>77</v>
      </c>
      <c r="I39" s="68">
        <v>26822</v>
      </c>
      <c r="K39" s="53">
        <f t="shared" si="0"/>
        <v>41</v>
      </c>
    </row>
    <row r="40" spans="1:11">
      <c r="A40" s="31" t="s">
        <v>148</v>
      </c>
      <c r="B40" s="39" t="s">
        <v>164</v>
      </c>
      <c r="C40" s="40">
        <v>4.8</v>
      </c>
      <c r="D40" s="41">
        <v>4</v>
      </c>
      <c r="E40" s="40">
        <v>44</v>
      </c>
      <c r="F40" s="40">
        <v>38</v>
      </c>
      <c r="G40" s="29">
        <f>SUM(E40+F40)</f>
        <v>82</v>
      </c>
      <c r="H40" s="55">
        <f>(G40-D40)</f>
        <v>78</v>
      </c>
      <c r="I40" s="68">
        <v>26279</v>
      </c>
      <c r="K40" s="53">
        <f t="shared" si="0"/>
        <v>36</v>
      </c>
    </row>
    <row r="41" spans="1:11">
      <c r="A41" s="31" t="s">
        <v>102</v>
      </c>
      <c r="B41" s="39" t="s">
        <v>161</v>
      </c>
      <c r="C41" s="40">
        <v>5.8</v>
      </c>
      <c r="D41" s="41">
        <v>5</v>
      </c>
      <c r="E41" s="40">
        <v>42</v>
      </c>
      <c r="F41" s="40">
        <v>41</v>
      </c>
      <c r="G41" s="29">
        <f>SUM(E41+F41)</f>
        <v>83</v>
      </c>
      <c r="H41" s="55">
        <f>(G41-D41)</f>
        <v>78</v>
      </c>
      <c r="I41" s="68">
        <v>25951</v>
      </c>
      <c r="K41" s="53">
        <f t="shared" si="0"/>
        <v>38.5</v>
      </c>
    </row>
    <row r="42" spans="1:11">
      <c r="A42" s="31" t="s">
        <v>171</v>
      </c>
      <c r="B42" s="39" t="s">
        <v>167</v>
      </c>
      <c r="C42" s="40">
        <v>7.3</v>
      </c>
      <c r="D42" s="41">
        <v>7</v>
      </c>
      <c r="E42" s="40">
        <v>41</v>
      </c>
      <c r="F42" s="40">
        <v>44</v>
      </c>
      <c r="G42" s="29">
        <f>SUM(E42+F42)</f>
        <v>85</v>
      </c>
      <c r="H42" s="55">
        <f>(G42-D42)</f>
        <v>78</v>
      </c>
      <c r="I42" s="68">
        <v>23609</v>
      </c>
      <c r="K42" s="53">
        <f t="shared" si="0"/>
        <v>40.5</v>
      </c>
    </row>
    <row r="43" spans="1:11">
      <c r="A43" s="31" t="s">
        <v>117</v>
      </c>
      <c r="B43" s="39" t="s">
        <v>162</v>
      </c>
      <c r="C43" s="40">
        <v>8.6</v>
      </c>
      <c r="D43" s="41">
        <v>8</v>
      </c>
      <c r="E43" s="40">
        <v>41</v>
      </c>
      <c r="F43" s="40">
        <v>45</v>
      </c>
      <c r="G43" s="29">
        <f>SUM(E43+F43)</f>
        <v>86</v>
      </c>
      <c r="H43" s="55">
        <f>(G43-D43)</f>
        <v>78</v>
      </c>
      <c r="I43" s="68">
        <v>30088</v>
      </c>
      <c r="K43" s="53">
        <f t="shared" si="0"/>
        <v>41</v>
      </c>
    </row>
    <row r="44" spans="1:11">
      <c r="A44" s="31" t="s">
        <v>76</v>
      </c>
      <c r="B44" s="39" t="s">
        <v>166</v>
      </c>
      <c r="C44" s="40">
        <v>8.8000000000000007</v>
      </c>
      <c r="D44" s="41">
        <v>9</v>
      </c>
      <c r="E44" s="40">
        <v>42</v>
      </c>
      <c r="F44" s="40">
        <v>46</v>
      </c>
      <c r="G44" s="29">
        <f>SUM(E44+F44)</f>
        <v>88</v>
      </c>
      <c r="H44" s="55">
        <f>(G44-D44)</f>
        <v>79</v>
      </c>
      <c r="I44" s="68">
        <v>25455</v>
      </c>
      <c r="K44" s="53">
        <f t="shared" si="0"/>
        <v>41.5</v>
      </c>
    </row>
    <row r="45" spans="1:11">
      <c r="A45" s="31" t="s">
        <v>89</v>
      </c>
      <c r="B45" s="39" t="s">
        <v>163</v>
      </c>
      <c r="C45" s="40">
        <v>-0.9</v>
      </c>
      <c r="D45" s="41">
        <v>-2</v>
      </c>
      <c r="E45" s="40">
        <v>40</v>
      </c>
      <c r="F45" s="40">
        <v>39</v>
      </c>
      <c r="G45" s="29">
        <f>SUM(E45+F45)</f>
        <v>79</v>
      </c>
      <c r="H45" s="55">
        <f>(G45-D45)</f>
        <v>81</v>
      </c>
      <c r="I45" s="68">
        <v>35076</v>
      </c>
      <c r="K45" s="53">
        <f t="shared" si="0"/>
        <v>40</v>
      </c>
    </row>
    <row r="46" spans="1:11">
      <c r="A46" s="31" t="s">
        <v>58</v>
      </c>
      <c r="B46" s="39" t="s">
        <v>161</v>
      </c>
      <c r="C46" s="40">
        <v>3.4</v>
      </c>
      <c r="D46" s="41">
        <v>3</v>
      </c>
      <c r="E46" s="40">
        <v>43</v>
      </c>
      <c r="F46" s="40">
        <v>41</v>
      </c>
      <c r="G46" s="29">
        <f>SUM(E46+F46)</f>
        <v>84</v>
      </c>
      <c r="H46" s="55">
        <f>(G46-D46)</f>
        <v>81</v>
      </c>
      <c r="I46" s="68">
        <v>28385</v>
      </c>
      <c r="K46" s="53">
        <f t="shared" si="0"/>
        <v>39.5</v>
      </c>
    </row>
    <row r="47" spans="1:11">
      <c r="A47" s="31" t="s">
        <v>114</v>
      </c>
      <c r="B47" s="39" t="s">
        <v>167</v>
      </c>
      <c r="C47" s="40">
        <v>2</v>
      </c>
      <c r="D47" s="41">
        <v>1</v>
      </c>
      <c r="E47" s="40">
        <v>39</v>
      </c>
      <c r="F47" s="40">
        <v>43</v>
      </c>
      <c r="G47" s="29">
        <f>SUM(E47+F47)</f>
        <v>82</v>
      </c>
      <c r="H47" s="55">
        <f>(G47-D47)</f>
        <v>81</v>
      </c>
      <c r="I47" s="68">
        <v>30881</v>
      </c>
      <c r="K47" s="53">
        <f t="shared" si="0"/>
        <v>42.5</v>
      </c>
    </row>
    <row r="48" spans="1:11">
      <c r="A48" s="31" t="s">
        <v>80</v>
      </c>
      <c r="B48" s="39" t="s">
        <v>162</v>
      </c>
      <c r="C48" s="40">
        <v>7.8</v>
      </c>
      <c r="D48" s="41">
        <v>7</v>
      </c>
      <c r="E48" s="40">
        <v>40</v>
      </c>
      <c r="F48" s="40">
        <v>51</v>
      </c>
      <c r="G48" s="29">
        <f>SUM(E48+F48)</f>
        <v>91</v>
      </c>
      <c r="H48" s="55">
        <f>(G48-D48)</f>
        <v>84</v>
      </c>
      <c r="I48" s="68">
        <v>20048</v>
      </c>
      <c r="K48" s="53">
        <f t="shared" si="0"/>
        <v>47.5</v>
      </c>
    </row>
    <row r="49" spans="1:11">
      <c r="A49" s="31" t="s">
        <v>62</v>
      </c>
      <c r="B49" s="39" t="s">
        <v>170</v>
      </c>
      <c r="C49" s="40">
        <v>5</v>
      </c>
      <c r="D49" s="41">
        <v>4</v>
      </c>
      <c r="E49" s="40">
        <v>47</v>
      </c>
      <c r="F49" s="40">
        <v>43</v>
      </c>
      <c r="G49" s="29">
        <f>SUM(E49+F49)</f>
        <v>90</v>
      </c>
      <c r="H49" s="55">
        <f>(G49-D49)</f>
        <v>86</v>
      </c>
      <c r="I49" s="68">
        <v>28522</v>
      </c>
      <c r="K49" s="53">
        <f t="shared" si="0"/>
        <v>41</v>
      </c>
    </row>
    <row r="50" spans="1:11">
      <c r="A50" s="31" t="s">
        <v>178</v>
      </c>
      <c r="B50" s="39" t="s">
        <v>161</v>
      </c>
      <c r="C50" s="40">
        <v>7</v>
      </c>
      <c r="D50" s="41">
        <v>7</v>
      </c>
      <c r="E50" s="40">
        <v>51</v>
      </c>
      <c r="F50" s="40">
        <v>50</v>
      </c>
      <c r="G50" s="29">
        <f>SUM(E50+F50)</f>
        <v>101</v>
      </c>
      <c r="H50" s="55">
        <f>(G50-D50)</f>
        <v>94</v>
      </c>
      <c r="I50" s="68">
        <v>21970</v>
      </c>
      <c r="K50" s="53">
        <f t="shared" si="0"/>
        <v>46.5</v>
      </c>
    </row>
    <row r="51" spans="1:11">
      <c r="A51" s="31" t="s">
        <v>42</v>
      </c>
      <c r="B51" s="39" t="s">
        <v>161</v>
      </c>
      <c r="C51" s="40">
        <v>2.6</v>
      </c>
      <c r="D51" s="41">
        <v>2</v>
      </c>
      <c r="E51" s="40" t="s">
        <v>185</v>
      </c>
      <c r="F51" s="40" t="s">
        <v>186</v>
      </c>
      <c r="G51" s="106" t="s">
        <v>9</v>
      </c>
      <c r="H51" s="71" t="s">
        <v>9</v>
      </c>
      <c r="I51" s="68">
        <v>33552</v>
      </c>
      <c r="K51" s="1"/>
    </row>
    <row r="52" spans="1:11">
      <c r="A52" s="31" t="s">
        <v>149</v>
      </c>
      <c r="B52" s="39" t="s">
        <v>164</v>
      </c>
      <c r="C52" s="40">
        <v>5.8</v>
      </c>
      <c r="D52" s="41" t="s">
        <v>5</v>
      </c>
      <c r="E52" s="40" t="s">
        <v>186</v>
      </c>
      <c r="F52" s="40" t="s">
        <v>193</v>
      </c>
      <c r="G52" s="106" t="s">
        <v>9</v>
      </c>
      <c r="H52" s="71" t="s">
        <v>9</v>
      </c>
      <c r="I52" s="68">
        <v>25972</v>
      </c>
      <c r="K52" s="1"/>
    </row>
    <row r="53" spans="1:11">
      <c r="A53" s="31" t="s">
        <v>91</v>
      </c>
      <c r="B53" s="39" t="s">
        <v>167</v>
      </c>
      <c r="C53" s="40">
        <v>9.4</v>
      </c>
      <c r="D53" s="41" t="s">
        <v>5</v>
      </c>
      <c r="E53" s="40" t="s">
        <v>186</v>
      </c>
      <c r="F53" s="40" t="s">
        <v>193</v>
      </c>
      <c r="G53" s="106" t="s">
        <v>9</v>
      </c>
      <c r="H53" s="71" t="s">
        <v>9</v>
      </c>
      <c r="I53" s="68">
        <v>27741</v>
      </c>
      <c r="K53" s="1"/>
    </row>
    <row r="54" spans="1:11">
      <c r="A54" s="31" t="s">
        <v>99</v>
      </c>
      <c r="B54" s="39" t="s">
        <v>161</v>
      </c>
      <c r="C54" s="40">
        <v>5.0999999999999996</v>
      </c>
      <c r="D54" s="41" t="s">
        <v>5</v>
      </c>
      <c r="E54" s="40" t="s">
        <v>186</v>
      </c>
      <c r="F54" s="40" t="s">
        <v>193</v>
      </c>
      <c r="G54" s="106" t="s">
        <v>9</v>
      </c>
      <c r="H54" s="71" t="s">
        <v>9</v>
      </c>
      <c r="I54" s="68">
        <v>22732</v>
      </c>
      <c r="K54" s="1"/>
    </row>
    <row r="55" spans="1:11">
      <c r="A55" s="31" t="s">
        <v>119</v>
      </c>
      <c r="B55" s="39" t="s">
        <v>162</v>
      </c>
      <c r="C55" s="40">
        <v>9.1</v>
      </c>
      <c r="D55" s="41" t="s">
        <v>5</v>
      </c>
      <c r="E55" s="40" t="s">
        <v>186</v>
      </c>
      <c r="F55" s="40" t="s">
        <v>193</v>
      </c>
      <c r="G55" s="106" t="s">
        <v>9</v>
      </c>
      <c r="H55" s="71" t="s">
        <v>9</v>
      </c>
      <c r="I55" s="68">
        <v>27503</v>
      </c>
    </row>
    <row r="56" spans="1:11">
      <c r="A56" s="31" t="s">
        <v>104</v>
      </c>
      <c r="B56" s="39" t="s">
        <v>161</v>
      </c>
      <c r="C56" s="40">
        <v>6.6</v>
      </c>
      <c r="D56" s="41" t="s">
        <v>5</v>
      </c>
      <c r="E56" s="40" t="s">
        <v>186</v>
      </c>
      <c r="F56" s="40" t="s">
        <v>193</v>
      </c>
      <c r="G56" s="106" t="s">
        <v>9</v>
      </c>
      <c r="H56" s="71" t="s">
        <v>9</v>
      </c>
      <c r="I56" s="68">
        <v>28564</v>
      </c>
    </row>
    <row r="57" spans="1:11">
      <c r="A57" s="31" t="s">
        <v>47</v>
      </c>
      <c r="B57" s="39" t="s">
        <v>161</v>
      </c>
      <c r="C57" s="40">
        <v>-1.3</v>
      </c>
      <c r="D57" s="41" t="s">
        <v>5</v>
      </c>
      <c r="E57" s="40" t="s">
        <v>186</v>
      </c>
      <c r="F57" s="40" t="s">
        <v>193</v>
      </c>
      <c r="G57" s="106" t="s">
        <v>9</v>
      </c>
      <c r="H57" s="71" t="s">
        <v>9</v>
      </c>
      <c r="I57" s="68">
        <v>27151</v>
      </c>
    </row>
    <row r="58" spans="1:11">
      <c r="A58" s="31" t="s">
        <v>86</v>
      </c>
      <c r="B58" s="39" t="s">
        <v>160</v>
      </c>
      <c r="C58" s="40">
        <v>0.3</v>
      </c>
      <c r="D58" s="41" t="s">
        <v>5</v>
      </c>
      <c r="E58" s="40" t="s">
        <v>186</v>
      </c>
      <c r="F58" s="40" t="s">
        <v>193</v>
      </c>
      <c r="G58" s="106" t="s">
        <v>9</v>
      </c>
      <c r="H58" s="71" t="s">
        <v>9</v>
      </c>
      <c r="I58" s="68">
        <v>35229</v>
      </c>
    </row>
    <row r="59" spans="1:11">
      <c r="A59" s="31" t="s">
        <v>169</v>
      </c>
      <c r="B59" s="39" t="s">
        <v>162</v>
      </c>
      <c r="C59" s="40">
        <v>2</v>
      </c>
      <c r="D59" s="41" t="s">
        <v>5</v>
      </c>
      <c r="E59" s="40" t="s">
        <v>186</v>
      </c>
      <c r="F59" s="40" t="s">
        <v>193</v>
      </c>
      <c r="G59" s="106" t="s">
        <v>9</v>
      </c>
      <c r="H59" s="71" t="s">
        <v>9</v>
      </c>
      <c r="I59" s="68">
        <v>29353</v>
      </c>
    </row>
    <row r="60" spans="1:11">
      <c r="A60" s="31" t="s">
        <v>77</v>
      </c>
      <c r="B60" s="39" t="s">
        <v>162</v>
      </c>
      <c r="C60" s="40">
        <v>3.4</v>
      </c>
      <c r="D60" s="41" t="s">
        <v>5</v>
      </c>
      <c r="E60" s="40" t="s">
        <v>186</v>
      </c>
      <c r="F60" s="40" t="s">
        <v>193</v>
      </c>
      <c r="G60" s="106" t="s">
        <v>9</v>
      </c>
      <c r="H60" s="71" t="s">
        <v>9</v>
      </c>
      <c r="I60" s="68">
        <v>25621</v>
      </c>
    </row>
    <row r="61" spans="1:11">
      <c r="A61" s="31" t="s">
        <v>101</v>
      </c>
      <c r="B61" s="39" t="s">
        <v>161</v>
      </c>
      <c r="C61" s="40">
        <v>5.2</v>
      </c>
      <c r="D61" s="41" t="s">
        <v>5</v>
      </c>
      <c r="E61" s="40" t="s">
        <v>186</v>
      </c>
      <c r="F61" s="40" t="s">
        <v>193</v>
      </c>
      <c r="G61" s="106" t="s">
        <v>9</v>
      </c>
      <c r="H61" s="71" t="s">
        <v>9</v>
      </c>
      <c r="I61" s="68">
        <v>25095</v>
      </c>
    </row>
    <row r="62" spans="1:11">
      <c r="A62" s="31" t="s">
        <v>98</v>
      </c>
      <c r="B62" s="39" t="s">
        <v>161</v>
      </c>
      <c r="C62" s="40">
        <v>7.7</v>
      </c>
      <c r="D62" s="41" t="s">
        <v>5</v>
      </c>
      <c r="E62" s="40" t="s">
        <v>186</v>
      </c>
      <c r="F62" s="40" t="s">
        <v>193</v>
      </c>
      <c r="G62" s="106" t="s">
        <v>9</v>
      </c>
      <c r="H62" s="71" t="s">
        <v>9</v>
      </c>
      <c r="I62" s="68">
        <v>21330</v>
      </c>
    </row>
    <row r="63" spans="1:11">
      <c r="A63" s="31" t="s">
        <v>94</v>
      </c>
      <c r="B63" s="39" t="s">
        <v>161</v>
      </c>
      <c r="C63" s="40">
        <v>9.1</v>
      </c>
      <c r="D63" s="41">
        <v>9</v>
      </c>
      <c r="E63" s="40" t="s">
        <v>187</v>
      </c>
      <c r="F63" s="40" t="s">
        <v>188</v>
      </c>
      <c r="G63" s="29" t="s">
        <v>189</v>
      </c>
      <c r="H63" s="55" t="s">
        <v>190</v>
      </c>
      <c r="I63" s="68">
        <v>29148</v>
      </c>
    </row>
    <row r="64" spans="1:11" ht="19.5" thickBot="1">
      <c r="A64" s="76" t="s">
        <v>103</v>
      </c>
      <c r="B64" s="77" t="s">
        <v>161</v>
      </c>
      <c r="C64" s="78">
        <v>9.9</v>
      </c>
      <c r="D64" s="79">
        <v>10</v>
      </c>
      <c r="E64" s="78" t="s">
        <v>187</v>
      </c>
      <c r="F64" s="78" t="s">
        <v>188</v>
      </c>
      <c r="G64" s="80" t="s">
        <v>189</v>
      </c>
      <c r="H64" s="143" t="s">
        <v>190</v>
      </c>
      <c r="I64" s="81">
        <v>24770</v>
      </c>
    </row>
  </sheetData>
  <sortState xmlns:xlrd2="http://schemas.microsoft.com/office/spreadsheetml/2017/richdata2" ref="A13:I64">
    <sortCondition ref="H13:H64"/>
    <sortCondition ref="F13:F64"/>
    <sortCondition ref="E13:E64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5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5" bestFit="1" customWidth="1"/>
    <col min="11" max="16384" width="11.42578125" style="1"/>
  </cols>
  <sheetData>
    <row r="1" spans="1:11" ht="30.75">
      <c r="A1" s="115" t="s">
        <v>6</v>
      </c>
      <c r="B1" s="115"/>
      <c r="C1" s="115"/>
      <c r="D1" s="115"/>
      <c r="E1" s="115"/>
      <c r="F1" s="115"/>
      <c r="G1" s="115"/>
      <c r="H1" s="115"/>
      <c r="I1" s="1"/>
    </row>
    <row r="2" spans="1:11" ht="30.75">
      <c r="A2" s="115" t="s">
        <v>7</v>
      </c>
      <c r="B2" s="115"/>
      <c r="C2" s="115"/>
      <c r="D2" s="115"/>
      <c r="E2" s="115"/>
      <c r="F2" s="115"/>
      <c r="G2" s="115"/>
      <c r="H2" s="115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6" t="str">
        <f>'CAB Hasta 9,9'!A4:H4</f>
        <v>TANDIL</v>
      </c>
      <c r="B4" s="116"/>
      <c r="C4" s="116"/>
      <c r="D4" s="116"/>
      <c r="E4" s="116"/>
      <c r="F4" s="116"/>
      <c r="G4" s="116"/>
      <c r="H4" s="116"/>
      <c r="I4" s="1"/>
    </row>
    <row r="5" spans="1:11" ht="25.5">
      <c r="A5" s="116" t="str">
        <f>'CAB Hasta 9,9'!A5:H5</f>
        <v>GOLF CLUB</v>
      </c>
      <c r="B5" s="116"/>
      <c r="C5" s="116"/>
      <c r="D5" s="116"/>
      <c r="E5" s="116"/>
      <c r="F5" s="116"/>
      <c r="G5" s="116"/>
      <c r="H5" s="116"/>
      <c r="I5" s="1"/>
    </row>
    <row r="6" spans="1:11" ht="26.25">
      <c r="A6" s="121" t="str">
        <f>'CAB Hasta 9,9'!A6:H6</f>
        <v>8° FECHA DEL RANKING DE MAYORES</v>
      </c>
      <c r="B6" s="121"/>
      <c r="C6" s="121"/>
      <c r="D6" s="121"/>
      <c r="E6" s="121"/>
      <c r="F6" s="121"/>
      <c r="G6" s="121"/>
      <c r="H6" s="121"/>
      <c r="I6" s="1"/>
    </row>
    <row r="7" spans="1:11" ht="20.25">
      <c r="A7" s="6"/>
      <c r="B7" s="6"/>
      <c r="C7" s="35"/>
      <c r="D7" s="6"/>
      <c r="E7" s="6"/>
      <c r="F7" s="6"/>
      <c r="G7" s="6"/>
      <c r="H7" s="6"/>
      <c r="I7" s="1"/>
    </row>
    <row r="8" spans="1:11" ht="19.5">
      <c r="A8" s="118" t="str">
        <f>'CAB Hasta 9,9'!A8:H8</f>
        <v>DOS VUELTAS DE 9 HOYOS MEDAL PLAY</v>
      </c>
      <c r="B8" s="118"/>
      <c r="C8" s="118"/>
      <c r="D8" s="118"/>
      <c r="E8" s="118"/>
      <c r="F8" s="118"/>
      <c r="G8" s="118"/>
      <c r="H8" s="118"/>
      <c r="I8" s="1"/>
    </row>
    <row r="9" spans="1:11" ht="19.5">
      <c r="A9" s="119" t="str">
        <f>'CAB Hasta 9,9'!A9:H9</f>
        <v>SABADO 07 DE OCTUBRE E 2023</v>
      </c>
      <c r="B9" s="119"/>
      <c r="C9" s="119"/>
      <c r="D9" s="119"/>
      <c r="E9" s="119"/>
      <c r="F9" s="119"/>
      <c r="G9" s="119"/>
      <c r="H9" s="119"/>
      <c r="I9" s="1"/>
    </row>
    <row r="10" spans="1:11" ht="21" thickBot="1">
      <c r="A10" s="6"/>
      <c r="B10" s="6"/>
      <c r="C10" s="35"/>
      <c r="D10" s="6"/>
      <c r="E10" s="6"/>
      <c r="F10" s="6"/>
      <c r="G10" s="6"/>
      <c r="H10" s="6"/>
      <c r="I10" s="1"/>
    </row>
    <row r="11" spans="1:11" ht="20.25" thickBot="1">
      <c r="A11" s="112" t="s">
        <v>15</v>
      </c>
      <c r="B11" s="113"/>
      <c r="C11" s="113"/>
      <c r="D11" s="113"/>
      <c r="E11" s="113"/>
      <c r="F11" s="113"/>
      <c r="G11" s="113"/>
      <c r="H11" s="114"/>
      <c r="I11" s="1"/>
    </row>
    <row r="12" spans="1:11" s="3" customFormat="1" ht="20.25" thickBot="1">
      <c r="A12" s="36" t="s">
        <v>0</v>
      </c>
      <c r="B12" s="37" t="s">
        <v>8</v>
      </c>
      <c r="C12" s="37" t="s">
        <v>13</v>
      </c>
      <c r="D12" s="38" t="s">
        <v>1</v>
      </c>
      <c r="E12" s="38" t="s">
        <v>2</v>
      </c>
      <c r="F12" s="38" t="s">
        <v>3</v>
      </c>
      <c r="G12" s="38" t="s">
        <v>4</v>
      </c>
      <c r="H12" s="56" t="s">
        <v>5</v>
      </c>
      <c r="I12" s="51" t="s">
        <v>21</v>
      </c>
      <c r="J12" s="44"/>
      <c r="K12" s="52" t="s">
        <v>22</v>
      </c>
    </row>
    <row r="13" spans="1:11" ht="19.5">
      <c r="A13" s="31" t="s">
        <v>184</v>
      </c>
      <c r="B13" s="39" t="s">
        <v>173</v>
      </c>
      <c r="C13" s="40">
        <v>13.7</v>
      </c>
      <c r="D13" s="41">
        <v>14</v>
      </c>
      <c r="E13" s="40">
        <v>42</v>
      </c>
      <c r="F13" s="40">
        <v>39</v>
      </c>
      <c r="G13" s="29">
        <f>SUM(E13+F13)</f>
        <v>81</v>
      </c>
      <c r="H13" s="148">
        <f>(G13-D13)</f>
        <v>67</v>
      </c>
      <c r="I13" s="68">
        <v>23839</v>
      </c>
      <c r="J13" s="64" t="s">
        <v>18</v>
      </c>
      <c r="K13" s="53">
        <f t="shared" ref="K13:K35" si="0">(F13-D13*0.5)</f>
        <v>32</v>
      </c>
    </row>
    <row r="14" spans="1:11" ht="19.5">
      <c r="A14" s="31" t="s">
        <v>140</v>
      </c>
      <c r="B14" s="39" t="s">
        <v>161</v>
      </c>
      <c r="C14" s="40">
        <v>12.9</v>
      </c>
      <c r="D14" s="41">
        <v>13</v>
      </c>
      <c r="E14" s="40">
        <v>42</v>
      </c>
      <c r="F14" s="40">
        <v>42</v>
      </c>
      <c r="G14" s="29">
        <f>SUM(E14+F14)</f>
        <v>84</v>
      </c>
      <c r="H14" s="148">
        <f>(G14-D14)</f>
        <v>71</v>
      </c>
      <c r="I14" s="68">
        <v>19295</v>
      </c>
      <c r="J14" s="64" t="s">
        <v>19</v>
      </c>
      <c r="K14" s="53">
        <f t="shared" si="0"/>
        <v>35.5</v>
      </c>
    </row>
    <row r="15" spans="1:11">
      <c r="A15" s="31" t="s">
        <v>154</v>
      </c>
      <c r="B15" s="39" t="s">
        <v>161</v>
      </c>
      <c r="C15" s="40">
        <v>11</v>
      </c>
      <c r="D15" s="41">
        <v>11</v>
      </c>
      <c r="E15" s="40">
        <v>39</v>
      </c>
      <c r="F15" s="40">
        <v>47</v>
      </c>
      <c r="G15" s="29">
        <f>SUM(E15+F15)</f>
        <v>86</v>
      </c>
      <c r="H15" s="55">
        <f>(G15-D15)</f>
        <v>75</v>
      </c>
      <c r="I15" s="68">
        <v>23520</v>
      </c>
      <c r="K15" s="53">
        <f t="shared" si="0"/>
        <v>41.5</v>
      </c>
    </row>
    <row r="16" spans="1:11">
      <c r="A16" s="31" t="s">
        <v>66</v>
      </c>
      <c r="B16" s="39" t="s">
        <v>170</v>
      </c>
      <c r="C16" s="40">
        <v>10.7</v>
      </c>
      <c r="D16" s="41">
        <v>11</v>
      </c>
      <c r="E16" s="40">
        <v>46</v>
      </c>
      <c r="F16" s="40">
        <v>42</v>
      </c>
      <c r="G16" s="29">
        <f>SUM(E16+F16)</f>
        <v>88</v>
      </c>
      <c r="H16" s="55">
        <f>(G16-D16)</f>
        <v>77</v>
      </c>
      <c r="I16" s="68">
        <v>24434</v>
      </c>
      <c r="K16" s="53">
        <f t="shared" si="0"/>
        <v>36.5</v>
      </c>
    </row>
    <row r="17" spans="1:11">
      <c r="A17" s="31" t="s">
        <v>159</v>
      </c>
      <c r="B17" s="39" t="s">
        <v>161</v>
      </c>
      <c r="C17" s="40">
        <v>15.3</v>
      </c>
      <c r="D17" s="41">
        <v>16</v>
      </c>
      <c r="E17" s="40">
        <v>46</v>
      </c>
      <c r="F17" s="40">
        <v>47</v>
      </c>
      <c r="G17" s="29">
        <f>SUM(E17+F17)</f>
        <v>93</v>
      </c>
      <c r="H17" s="55">
        <f>(G17-D17)</f>
        <v>77</v>
      </c>
      <c r="I17" s="68">
        <v>22263</v>
      </c>
      <c r="K17" s="53">
        <f t="shared" si="0"/>
        <v>39</v>
      </c>
    </row>
    <row r="18" spans="1:11">
      <c r="A18" s="31" t="s">
        <v>71</v>
      </c>
      <c r="B18" s="39" t="s">
        <v>174</v>
      </c>
      <c r="C18" s="40">
        <v>16.3</v>
      </c>
      <c r="D18" s="41">
        <v>17</v>
      </c>
      <c r="E18" s="40">
        <v>47</v>
      </c>
      <c r="F18" s="40">
        <v>48</v>
      </c>
      <c r="G18" s="29">
        <f>SUM(E18+F18)</f>
        <v>95</v>
      </c>
      <c r="H18" s="55">
        <f>(G18-D18)</f>
        <v>78</v>
      </c>
      <c r="I18" s="68">
        <v>22573</v>
      </c>
      <c r="K18" s="53">
        <f t="shared" si="0"/>
        <v>39.5</v>
      </c>
    </row>
    <row r="19" spans="1:11">
      <c r="A19" s="31" t="s">
        <v>136</v>
      </c>
      <c r="B19" s="39" t="s">
        <v>166</v>
      </c>
      <c r="C19" s="40">
        <v>13</v>
      </c>
      <c r="D19" s="41">
        <v>13</v>
      </c>
      <c r="E19" s="40">
        <v>45</v>
      </c>
      <c r="F19" s="40">
        <v>47</v>
      </c>
      <c r="G19" s="29">
        <f>SUM(E19+F19)</f>
        <v>92</v>
      </c>
      <c r="H19" s="55">
        <f>(G19-D19)</f>
        <v>79</v>
      </c>
      <c r="I19" s="68">
        <v>24994</v>
      </c>
      <c r="K19" s="53">
        <f t="shared" si="0"/>
        <v>40.5</v>
      </c>
    </row>
    <row r="20" spans="1:11">
      <c r="A20" s="31" t="s">
        <v>192</v>
      </c>
      <c r="B20" s="39" t="s">
        <v>161</v>
      </c>
      <c r="C20" s="40">
        <v>13.5</v>
      </c>
      <c r="D20" s="41">
        <v>14</v>
      </c>
      <c r="E20" s="40">
        <v>50</v>
      </c>
      <c r="F20" s="40">
        <v>47</v>
      </c>
      <c r="G20" s="29">
        <f>SUM(E20+F20)</f>
        <v>97</v>
      </c>
      <c r="H20" s="55">
        <f>(G20-D20)</f>
        <v>83</v>
      </c>
      <c r="I20" s="68">
        <v>26736</v>
      </c>
      <c r="K20" s="53">
        <f t="shared" si="0"/>
        <v>40</v>
      </c>
    </row>
    <row r="21" spans="1:11">
      <c r="A21" s="31" t="s">
        <v>107</v>
      </c>
      <c r="B21" s="39" t="s">
        <v>166</v>
      </c>
      <c r="C21" s="40">
        <v>11</v>
      </c>
      <c r="D21" s="41">
        <v>11</v>
      </c>
      <c r="E21" s="40">
        <v>45</v>
      </c>
      <c r="F21" s="40">
        <v>49</v>
      </c>
      <c r="G21" s="29">
        <f>SUM(E21+F21)</f>
        <v>94</v>
      </c>
      <c r="H21" s="55">
        <f>(G21-D21)</f>
        <v>83</v>
      </c>
      <c r="I21" s="68">
        <v>21345</v>
      </c>
      <c r="K21" s="53">
        <f t="shared" si="0"/>
        <v>43.5</v>
      </c>
    </row>
    <row r="22" spans="1:11">
      <c r="A22" s="31" t="s">
        <v>155</v>
      </c>
      <c r="B22" s="39" t="s">
        <v>161</v>
      </c>
      <c r="C22" s="40">
        <v>13.8</v>
      </c>
      <c r="D22" s="41">
        <v>14</v>
      </c>
      <c r="E22" s="40">
        <v>49</v>
      </c>
      <c r="F22" s="40">
        <v>51</v>
      </c>
      <c r="G22" s="29">
        <f>SUM(E22+F22)</f>
        <v>100</v>
      </c>
      <c r="H22" s="55">
        <f>(G22-D22)</f>
        <v>86</v>
      </c>
      <c r="I22" s="68">
        <v>22651</v>
      </c>
      <c r="K22" s="53">
        <f t="shared" si="0"/>
        <v>44</v>
      </c>
    </row>
    <row r="23" spans="1:11">
      <c r="A23" s="31" t="s">
        <v>40</v>
      </c>
      <c r="B23" s="39" t="s">
        <v>173</v>
      </c>
      <c r="C23" s="40">
        <v>16.100000000000001</v>
      </c>
      <c r="D23" s="41">
        <v>17</v>
      </c>
      <c r="E23" s="40">
        <v>53</v>
      </c>
      <c r="F23" s="40">
        <v>54</v>
      </c>
      <c r="G23" s="29">
        <f>SUM(E23+F23)</f>
        <v>107</v>
      </c>
      <c r="H23" s="55">
        <f>(G23-D23)</f>
        <v>90</v>
      </c>
      <c r="I23" s="68">
        <v>27510</v>
      </c>
      <c r="K23" s="53">
        <f t="shared" si="0"/>
        <v>45.5</v>
      </c>
    </row>
    <row r="24" spans="1:11" ht="19.5">
      <c r="A24" s="109" t="s">
        <v>95</v>
      </c>
      <c r="B24" s="39" t="s">
        <v>161</v>
      </c>
      <c r="C24" s="40">
        <v>11.6</v>
      </c>
      <c r="D24" s="110" t="s">
        <v>9</v>
      </c>
      <c r="E24" s="111" t="s">
        <v>9</v>
      </c>
      <c r="F24" s="111" t="s">
        <v>9</v>
      </c>
      <c r="G24" s="106" t="s">
        <v>9</v>
      </c>
      <c r="H24" s="71" t="s">
        <v>9</v>
      </c>
      <c r="I24" s="68">
        <v>29055</v>
      </c>
    </row>
    <row r="25" spans="1:11" ht="19.5">
      <c r="A25" s="109" t="s">
        <v>41</v>
      </c>
      <c r="B25" s="39" t="s">
        <v>161</v>
      </c>
      <c r="C25" s="40">
        <v>16.100000000000001</v>
      </c>
      <c r="D25" s="110" t="s">
        <v>9</v>
      </c>
      <c r="E25" s="111" t="s">
        <v>9</v>
      </c>
      <c r="F25" s="111" t="s">
        <v>9</v>
      </c>
      <c r="G25" s="106" t="s">
        <v>9</v>
      </c>
      <c r="H25" s="71" t="s">
        <v>9</v>
      </c>
      <c r="I25" s="68">
        <v>21404</v>
      </c>
    </row>
    <row r="26" spans="1:11">
      <c r="A26" s="31" t="s">
        <v>153</v>
      </c>
      <c r="B26" s="39" t="s">
        <v>161</v>
      </c>
      <c r="C26" s="40">
        <v>14.1</v>
      </c>
      <c r="D26" s="41" t="s">
        <v>5</v>
      </c>
      <c r="E26" s="40" t="s">
        <v>186</v>
      </c>
      <c r="F26" s="40" t="s">
        <v>193</v>
      </c>
      <c r="G26" s="106" t="s">
        <v>9</v>
      </c>
      <c r="H26" s="71" t="s">
        <v>9</v>
      </c>
      <c r="I26" s="68">
        <v>26137</v>
      </c>
    </row>
    <row r="27" spans="1:11">
      <c r="A27" s="31" t="s">
        <v>96</v>
      </c>
      <c r="B27" s="39" t="s">
        <v>161</v>
      </c>
      <c r="C27" s="40">
        <v>10.8</v>
      </c>
      <c r="D27" s="41" t="s">
        <v>5</v>
      </c>
      <c r="E27" s="40" t="s">
        <v>186</v>
      </c>
      <c r="F27" s="40" t="s">
        <v>193</v>
      </c>
      <c r="G27" s="106" t="s">
        <v>9</v>
      </c>
      <c r="H27" s="71" t="s">
        <v>9</v>
      </c>
      <c r="I27" s="68">
        <v>28827</v>
      </c>
    </row>
    <row r="28" spans="1:11">
      <c r="A28" s="31" t="s">
        <v>115</v>
      </c>
      <c r="B28" s="39" t="s">
        <v>167</v>
      </c>
      <c r="C28" s="40">
        <v>13.4</v>
      </c>
      <c r="D28" s="41" t="s">
        <v>5</v>
      </c>
      <c r="E28" s="40" t="s">
        <v>186</v>
      </c>
      <c r="F28" s="40" t="s">
        <v>193</v>
      </c>
      <c r="G28" s="106" t="s">
        <v>9</v>
      </c>
      <c r="H28" s="71" t="s">
        <v>9</v>
      </c>
      <c r="I28" s="68">
        <v>32903</v>
      </c>
    </row>
    <row r="29" spans="1:11">
      <c r="A29" s="31" t="s">
        <v>74</v>
      </c>
      <c r="B29" s="39" t="s">
        <v>167</v>
      </c>
      <c r="C29" s="40">
        <v>14.2</v>
      </c>
      <c r="D29" s="41" t="s">
        <v>5</v>
      </c>
      <c r="E29" s="40" t="s">
        <v>186</v>
      </c>
      <c r="F29" s="40" t="s">
        <v>193</v>
      </c>
      <c r="G29" s="106" t="s">
        <v>9</v>
      </c>
      <c r="H29" s="71" t="s">
        <v>9</v>
      </c>
      <c r="I29" s="68">
        <v>25750</v>
      </c>
    </row>
    <row r="30" spans="1:11">
      <c r="A30" s="31" t="s">
        <v>100</v>
      </c>
      <c r="B30" s="39" t="s">
        <v>166</v>
      </c>
      <c r="C30" s="40">
        <v>16.399999999999999</v>
      </c>
      <c r="D30" s="41" t="s">
        <v>5</v>
      </c>
      <c r="E30" s="40" t="s">
        <v>186</v>
      </c>
      <c r="F30" s="40" t="s">
        <v>193</v>
      </c>
      <c r="G30" s="106" t="s">
        <v>9</v>
      </c>
      <c r="H30" s="71" t="s">
        <v>9</v>
      </c>
      <c r="I30" s="68">
        <v>32122</v>
      </c>
    </row>
    <row r="31" spans="1:11">
      <c r="A31" s="31" t="s">
        <v>143</v>
      </c>
      <c r="B31" s="39" t="s">
        <v>160</v>
      </c>
      <c r="C31" s="40">
        <v>16.600000000000001</v>
      </c>
      <c r="D31" s="41" t="s">
        <v>5</v>
      </c>
      <c r="E31" s="40" t="s">
        <v>186</v>
      </c>
      <c r="F31" s="40" t="s">
        <v>193</v>
      </c>
      <c r="G31" s="106" t="s">
        <v>9</v>
      </c>
      <c r="H31" s="71" t="s">
        <v>9</v>
      </c>
      <c r="I31" s="68">
        <v>19321</v>
      </c>
    </row>
    <row r="32" spans="1:11">
      <c r="A32" s="31" t="s">
        <v>172</v>
      </c>
      <c r="B32" s="39" t="s">
        <v>161</v>
      </c>
      <c r="C32" s="40">
        <v>12.8</v>
      </c>
      <c r="D32" s="41" t="s">
        <v>5</v>
      </c>
      <c r="E32" s="40" t="s">
        <v>186</v>
      </c>
      <c r="F32" s="40" t="s">
        <v>193</v>
      </c>
      <c r="G32" s="106" t="s">
        <v>9</v>
      </c>
      <c r="H32" s="71" t="s">
        <v>9</v>
      </c>
      <c r="I32" s="68">
        <v>21304</v>
      </c>
    </row>
    <row r="33" spans="1:11">
      <c r="A33" s="31" t="s">
        <v>93</v>
      </c>
      <c r="B33" s="39" t="s">
        <v>161</v>
      </c>
      <c r="C33" s="40">
        <v>12.9</v>
      </c>
      <c r="D33" s="41" t="s">
        <v>5</v>
      </c>
      <c r="E33" s="40" t="s">
        <v>186</v>
      </c>
      <c r="F33" s="40" t="s">
        <v>193</v>
      </c>
      <c r="G33" s="106" t="s">
        <v>9</v>
      </c>
      <c r="H33" s="71" t="s">
        <v>9</v>
      </c>
      <c r="I33" s="68">
        <v>28034</v>
      </c>
    </row>
    <row r="34" spans="1:11">
      <c r="A34" s="31" t="s">
        <v>75</v>
      </c>
      <c r="B34" s="39" t="s">
        <v>167</v>
      </c>
      <c r="C34" s="40">
        <v>13.9</v>
      </c>
      <c r="D34" s="41" t="s">
        <v>5</v>
      </c>
      <c r="E34" s="40" t="s">
        <v>186</v>
      </c>
      <c r="F34" s="40" t="s">
        <v>193</v>
      </c>
      <c r="G34" s="106" t="s">
        <v>9</v>
      </c>
      <c r="H34" s="71" t="s">
        <v>9</v>
      </c>
      <c r="I34" s="68">
        <v>25071</v>
      </c>
    </row>
    <row r="35" spans="1:11">
      <c r="A35" s="31" t="s">
        <v>49</v>
      </c>
      <c r="B35" s="39" t="s">
        <v>167</v>
      </c>
      <c r="C35" s="40">
        <v>15.6</v>
      </c>
      <c r="D35" s="41" t="s">
        <v>5</v>
      </c>
      <c r="E35" s="40" t="s">
        <v>186</v>
      </c>
      <c r="F35" s="40" t="s">
        <v>193</v>
      </c>
      <c r="G35" s="106" t="s">
        <v>9</v>
      </c>
      <c r="H35" s="71" t="s">
        <v>9</v>
      </c>
      <c r="I35" s="68">
        <v>24521</v>
      </c>
    </row>
    <row r="36" spans="1:11" ht="19.5" thickBot="1">
      <c r="A36" s="76" t="s">
        <v>120</v>
      </c>
      <c r="B36" s="77" t="s">
        <v>170</v>
      </c>
      <c r="C36" s="78">
        <v>15.6</v>
      </c>
      <c r="D36" s="79" t="s">
        <v>5</v>
      </c>
      <c r="E36" s="78" t="s">
        <v>186</v>
      </c>
      <c r="F36" s="78" t="s">
        <v>193</v>
      </c>
      <c r="G36" s="144" t="s">
        <v>9</v>
      </c>
      <c r="H36" s="82" t="s">
        <v>9</v>
      </c>
      <c r="I36" s="81">
        <v>21614</v>
      </c>
    </row>
    <row r="37" spans="1:11">
      <c r="A37" s="27"/>
      <c r="B37" s="27"/>
      <c r="C37" s="27"/>
      <c r="D37" s="30"/>
      <c r="E37" s="30"/>
      <c r="F37" s="30"/>
      <c r="G37" s="30"/>
      <c r="H37" s="30"/>
      <c r="K37" s="27"/>
    </row>
    <row r="38" spans="1:11">
      <c r="A38" s="27"/>
      <c r="B38" s="27"/>
      <c r="C38" s="27"/>
      <c r="D38" s="30"/>
      <c r="E38" s="30"/>
      <c r="F38" s="30"/>
      <c r="G38" s="30"/>
      <c r="H38" s="30"/>
      <c r="K38" s="27"/>
    </row>
    <row r="39" spans="1:11">
      <c r="A39" s="27"/>
      <c r="B39" s="27"/>
      <c r="C39" s="27"/>
      <c r="D39" s="30"/>
      <c r="E39" s="30"/>
      <c r="F39" s="30"/>
      <c r="G39" s="30"/>
      <c r="H39" s="30"/>
      <c r="K39" s="27"/>
    </row>
    <row r="40" spans="1:11">
      <c r="A40" s="27"/>
      <c r="B40" s="27"/>
      <c r="C40" s="27"/>
      <c r="D40" s="30"/>
      <c r="E40" s="30"/>
      <c r="F40" s="30"/>
      <c r="G40" s="30"/>
      <c r="H40" s="30"/>
      <c r="K40" s="27"/>
    </row>
    <row r="41" spans="1:11">
      <c r="A41" s="27"/>
      <c r="B41" s="27"/>
      <c r="C41" s="27"/>
      <c r="D41" s="30"/>
      <c r="E41" s="30"/>
      <c r="F41" s="30"/>
      <c r="G41" s="30"/>
      <c r="H41" s="30"/>
      <c r="K41" s="27"/>
    </row>
    <row r="42" spans="1:11">
      <c r="A42" s="27"/>
      <c r="B42" s="27"/>
      <c r="C42" s="27"/>
      <c r="D42" s="30"/>
      <c r="E42" s="30"/>
      <c r="F42" s="30"/>
      <c r="G42" s="30"/>
      <c r="H42" s="30"/>
      <c r="K42" s="27"/>
    </row>
    <row r="43" spans="1:11">
      <c r="A43" s="27"/>
      <c r="B43" s="27"/>
      <c r="C43" s="27"/>
      <c r="D43" s="30"/>
      <c r="E43" s="30"/>
      <c r="F43" s="30"/>
      <c r="G43" s="30"/>
      <c r="H43" s="30"/>
      <c r="K43" s="27"/>
    </row>
    <row r="44" spans="1:11">
      <c r="A44" s="27"/>
      <c r="B44" s="27"/>
      <c r="C44" s="27"/>
      <c r="D44" s="30"/>
      <c r="E44" s="30"/>
      <c r="F44" s="30"/>
      <c r="G44" s="30"/>
      <c r="H44" s="30"/>
      <c r="K44" s="27"/>
    </row>
    <row r="45" spans="1:11">
      <c r="A45" s="27"/>
      <c r="B45" s="27"/>
      <c r="C45" s="27"/>
      <c r="D45" s="30"/>
      <c r="E45" s="30"/>
      <c r="F45" s="30"/>
      <c r="G45" s="30"/>
      <c r="H45" s="30"/>
      <c r="K45" s="27"/>
    </row>
    <row r="46" spans="1:11">
      <c r="A46" s="27"/>
      <c r="B46" s="27"/>
      <c r="C46" s="27"/>
      <c r="D46" s="30"/>
      <c r="E46" s="30"/>
      <c r="F46" s="30"/>
      <c r="G46" s="30"/>
      <c r="H46" s="30"/>
      <c r="K46" s="27"/>
    </row>
    <row r="47" spans="1:11">
      <c r="A47" s="27"/>
      <c r="B47" s="27"/>
      <c r="C47" s="27"/>
      <c r="D47" s="30"/>
      <c r="E47" s="30"/>
      <c r="F47" s="30"/>
      <c r="G47" s="30"/>
      <c r="H47" s="30"/>
      <c r="K47" s="27"/>
    </row>
    <row r="48" spans="1:11">
      <c r="A48" s="27"/>
      <c r="B48" s="27"/>
      <c r="C48" s="27"/>
      <c r="D48" s="30"/>
      <c r="E48" s="30"/>
      <c r="F48" s="30"/>
      <c r="G48" s="30"/>
      <c r="H48" s="30"/>
      <c r="K48" s="27"/>
    </row>
    <row r="49" spans="1:11">
      <c r="A49" s="27"/>
      <c r="B49" s="27"/>
      <c r="C49" s="27"/>
      <c r="D49" s="30"/>
      <c r="E49" s="30"/>
      <c r="F49" s="30"/>
      <c r="G49" s="30"/>
      <c r="H49" s="30"/>
      <c r="K49" s="27"/>
    </row>
    <row r="50" spans="1:11">
      <c r="A50" s="27"/>
      <c r="B50" s="27"/>
      <c r="C50" s="27"/>
      <c r="D50" s="30"/>
      <c r="E50" s="30"/>
      <c r="F50" s="30"/>
      <c r="G50" s="30"/>
      <c r="H50" s="30"/>
      <c r="K50" s="27"/>
    </row>
    <row r="51" spans="1:11">
      <c r="A51" s="27"/>
      <c r="B51" s="27"/>
      <c r="C51" s="27"/>
      <c r="D51" s="30"/>
      <c r="E51" s="30"/>
      <c r="F51" s="30"/>
      <c r="G51" s="30"/>
      <c r="H51" s="30"/>
      <c r="K51" s="27"/>
    </row>
    <row r="52" spans="1:11">
      <c r="A52" s="27"/>
      <c r="B52" s="27"/>
      <c r="C52" s="27"/>
      <c r="D52" s="30"/>
      <c r="E52" s="30"/>
      <c r="F52" s="30"/>
      <c r="G52" s="30"/>
      <c r="H52" s="30"/>
      <c r="K52" s="27"/>
    </row>
    <row r="53" spans="1:11">
      <c r="A53" s="27"/>
      <c r="B53" s="27"/>
      <c r="C53" s="27"/>
      <c r="D53" s="30"/>
      <c r="E53" s="30"/>
      <c r="F53" s="30"/>
      <c r="G53" s="30"/>
      <c r="H53" s="30"/>
      <c r="K53" s="27"/>
    </row>
    <row r="54" spans="1:11">
      <c r="A54" s="27"/>
      <c r="B54" s="27"/>
      <c r="C54" s="27"/>
      <c r="D54" s="30"/>
      <c r="E54" s="30"/>
      <c r="F54" s="30"/>
      <c r="G54" s="30"/>
      <c r="H54" s="30"/>
      <c r="K54" s="27"/>
    </row>
    <row r="55" spans="1:11">
      <c r="A55" s="27"/>
      <c r="B55" s="27"/>
      <c r="C55" s="27"/>
      <c r="D55" s="30"/>
      <c r="E55" s="30"/>
      <c r="F55" s="30"/>
      <c r="G55" s="30"/>
      <c r="H55" s="30"/>
      <c r="K55" s="27"/>
    </row>
    <row r="56" spans="1:11">
      <c r="A56" s="27"/>
      <c r="B56" s="27"/>
      <c r="C56" s="27"/>
      <c r="D56" s="30"/>
      <c r="E56" s="30"/>
      <c r="F56" s="30"/>
      <c r="G56" s="30"/>
      <c r="H56" s="30"/>
      <c r="K56" s="27"/>
    </row>
    <row r="57" spans="1:11">
      <c r="A57" s="27"/>
      <c r="B57" s="27"/>
      <c r="C57" s="27"/>
      <c r="D57" s="30"/>
      <c r="E57" s="30"/>
      <c r="F57" s="30"/>
      <c r="G57" s="30"/>
      <c r="H57" s="30"/>
      <c r="K57" s="27"/>
    </row>
    <row r="58" spans="1:11">
      <c r="A58" s="27"/>
      <c r="B58" s="27"/>
      <c r="C58" s="27"/>
      <c r="D58" s="30"/>
      <c r="E58" s="30"/>
      <c r="F58" s="30"/>
      <c r="G58" s="30"/>
      <c r="H58" s="30"/>
      <c r="K58" s="27"/>
    </row>
    <row r="59" spans="1:11">
      <c r="A59" s="27"/>
      <c r="B59" s="27"/>
      <c r="C59" s="27"/>
      <c r="D59" s="30"/>
      <c r="E59" s="30"/>
      <c r="F59" s="30"/>
      <c r="G59" s="30"/>
      <c r="H59" s="30"/>
      <c r="K59" s="27"/>
    </row>
    <row r="60" spans="1:11">
      <c r="A60" s="27"/>
      <c r="B60" s="27"/>
      <c r="C60" s="27"/>
      <c r="D60" s="30"/>
      <c r="E60" s="30"/>
      <c r="F60" s="30"/>
      <c r="G60" s="30"/>
      <c r="H60" s="30"/>
      <c r="K60" s="27"/>
    </row>
    <row r="61" spans="1:11">
      <c r="A61" s="27"/>
      <c r="B61" s="27"/>
      <c r="C61" s="27"/>
      <c r="D61" s="30"/>
      <c r="E61" s="30"/>
      <c r="F61" s="30"/>
      <c r="G61" s="30"/>
      <c r="H61" s="30"/>
      <c r="K61" s="27"/>
    </row>
    <row r="62" spans="1:11">
      <c r="A62" s="27"/>
      <c r="B62" s="27"/>
      <c r="C62" s="27"/>
      <c r="D62" s="30"/>
      <c r="E62" s="30"/>
      <c r="F62" s="30"/>
      <c r="G62" s="30"/>
      <c r="H62" s="30"/>
      <c r="K62" s="27"/>
    </row>
    <row r="63" spans="1:11">
      <c r="A63" s="27"/>
      <c r="B63" s="27"/>
      <c r="C63" s="27"/>
      <c r="D63" s="30"/>
      <c r="E63" s="30"/>
      <c r="F63" s="30"/>
      <c r="G63" s="30"/>
      <c r="H63" s="30"/>
      <c r="K63" s="27"/>
    </row>
    <row r="64" spans="1:11">
      <c r="A64" s="27"/>
      <c r="B64" s="27"/>
      <c r="C64" s="27"/>
      <c r="D64" s="30"/>
      <c r="E64" s="30"/>
      <c r="F64" s="30"/>
      <c r="G64" s="30"/>
      <c r="H64" s="30"/>
      <c r="K64" s="27"/>
    </row>
    <row r="65" spans="1:11">
      <c r="A65" s="27"/>
      <c r="B65" s="27"/>
      <c r="C65" s="27"/>
      <c r="D65" s="30"/>
      <c r="E65" s="30"/>
      <c r="F65" s="30"/>
      <c r="G65" s="30"/>
      <c r="H65" s="30"/>
      <c r="K65" s="27"/>
    </row>
    <row r="66" spans="1:11">
      <c r="A66" s="27"/>
      <c r="B66" s="27"/>
      <c r="C66" s="27"/>
      <c r="D66" s="30"/>
      <c r="E66" s="30"/>
      <c r="F66" s="30"/>
      <c r="G66" s="30"/>
      <c r="H66" s="30"/>
      <c r="K66" s="27"/>
    </row>
    <row r="67" spans="1:11">
      <c r="A67" s="27"/>
      <c r="B67" s="27"/>
      <c r="C67" s="27"/>
      <c r="D67" s="30"/>
      <c r="E67" s="30"/>
      <c r="F67" s="30"/>
      <c r="G67" s="30"/>
      <c r="H67" s="30"/>
      <c r="K67" s="27"/>
    </row>
    <row r="68" spans="1:11">
      <c r="A68" s="27"/>
      <c r="B68" s="27"/>
      <c r="C68" s="27"/>
      <c r="D68" s="30"/>
      <c r="E68" s="30"/>
      <c r="F68" s="30"/>
      <c r="G68" s="30"/>
      <c r="H68" s="30"/>
      <c r="K68" s="27"/>
    </row>
    <row r="69" spans="1:11">
      <c r="A69" s="27"/>
      <c r="B69" s="27"/>
      <c r="C69" s="27"/>
      <c r="D69" s="30"/>
      <c r="E69" s="30"/>
      <c r="F69" s="30"/>
      <c r="G69" s="30"/>
      <c r="H69" s="30"/>
      <c r="K69" s="27"/>
    </row>
    <row r="70" spans="1:11">
      <c r="A70" s="27"/>
      <c r="B70" s="27"/>
      <c r="C70" s="27"/>
      <c r="D70" s="30"/>
      <c r="E70" s="30"/>
      <c r="F70" s="30"/>
      <c r="G70" s="30"/>
      <c r="H70" s="30"/>
      <c r="K70" s="27"/>
    </row>
    <row r="71" spans="1:11">
      <c r="A71" s="27"/>
      <c r="B71" s="27"/>
      <c r="C71" s="27"/>
      <c r="D71" s="30"/>
      <c r="E71" s="30"/>
      <c r="F71" s="30"/>
      <c r="G71" s="30"/>
      <c r="H71" s="30"/>
      <c r="K71" s="27"/>
    </row>
    <row r="72" spans="1:11">
      <c r="A72" s="27"/>
      <c r="B72" s="27"/>
      <c r="C72" s="27"/>
      <c r="D72" s="30"/>
      <c r="E72" s="30"/>
      <c r="F72" s="30"/>
      <c r="G72" s="30"/>
      <c r="H72" s="30"/>
      <c r="K72" s="27"/>
    </row>
    <row r="73" spans="1:11">
      <c r="A73" s="27"/>
      <c r="B73" s="27"/>
      <c r="C73" s="27"/>
      <c r="D73" s="30"/>
      <c r="E73" s="30"/>
      <c r="F73" s="30"/>
      <c r="G73" s="30"/>
      <c r="H73" s="30"/>
      <c r="K73" s="27"/>
    </row>
    <row r="74" spans="1:11">
      <c r="A74" s="27"/>
      <c r="B74" s="27"/>
      <c r="C74" s="27"/>
      <c r="D74" s="30"/>
      <c r="E74" s="30"/>
      <c r="F74" s="30"/>
      <c r="G74" s="30"/>
      <c r="H74" s="30"/>
      <c r="K74" s="27"/>
    </row>
    <row r="75" spans="1:11">
      <c r="A75" s="27"/>
      <c r="B75" s="27"/>
      <c r="C75" s="27"/>
      <c r="D75" s="30"/>
      <c r="E75" s="30"/>
      <c r="F75" s="30"/>
      <c r="G75" s="30"/>
      <c r="H75" s="30"/>
      <c r="K75" s="27"/>
    </row>
    <row r="76" spans="1:11">
      <c r="A76" s="27"/>
      <c r="B76" s="27"/>
      <c r="C76" s="27"/>
      <c r="D76" s="30"/>
      <c r="E76" s="30"/>
      <c r="F76" s="30"/>
      <c r="G76" s="30"/>
      <c r="H76" s="30"/>
      <c r="K76" s="27"/>
    </row>
    <row r="77" spans="1:11">
      <c r="A77" s="27"/>
      <c r="B77" s="27"/>
      <c r="C77" s="27"/>
      <c r="D77" s="30"/>
      <c r="E77" s="30"/>
      <c r="F77" s="30"/>
      <c r="G77" s="30"/>
      <c r="H77" s="30"/>
      <c r="K77" s="27"/>
    </row>
    <row r="78" spans="1:11">
      <c r="A78" s="27"/>
      <c r="B78" s="27"/>
      <c r="C78" s="27"/>
      <c r="D78" s="30"/>
      <c r="E78" s="30"/>
      <c r="F78" s="30"/>
      <c r="G78" s="30"/>
      <c r="H78" s="30"/>
      <c r="K78" s="27"/>
    </row>
    <row r="79" spans="1:11">
      <c r="A79" s="27"/>
      <c r="B79" s="27"/>
      <c r="C79" s="27"/>
      <c r="D79" s="30"/>
      <c r="E79" s="30"/>
      <c r="F79" s="30"/>
      <c r="G79" s="30"/>
      <c r="H79" s="30"/>
      <c r="K79" s="27"/>
    </row>
    <row r="80" spans="1:11">
      <c r="A80" s="27"/>
      <c r="B80" s="27"/>
      <c r="C80" s="27"/>
      <c r="D80" s="30"/>
      <c r="E80" s="30"/>
      <c r="F80" s="30"/>
      <c r="G80" s="30"/>
      <c r="H80" s="30"/>
      <c r="K80" s="27"/>
    </row>
    <row r="81" spans="1:11">
      <c r="A81" s="27"/>
      <c r="B81" s="27"/>
      <c r="C81" s="27"/>
      <c r="D81" s="30"/>
      <c r="E81" s="30"/>
      <c r="F81" s="30"/>
      <c r="G81" s="30"/>
      <c r="H81" s="30"/>
      <c r="K81" s="27"/>
    </row>
    <row r="82" spans="1:11">
      <c r="A82" s="27"/>
      <c r="B82" s="27"/>
      <c r="C82" s="27"/>
      <c r="D82" s="30"/>
      <c r="E82" s="30"/>
      <c r="F82" s="30"/>
      <c r="G82" s="30"/>
      <c r="H82" s="30"/>
      <c r="K82" s="27"/>
    </row>
    <row r="83" spans="1:11">
      <c r="A83" s="27"/>
      <c r="B83" s="27"/>
      <c r="C83" s="27"/>
      <c r="D83" s="30"/>
      <c r="E83" s="30"/>
      <c r="F83" s="30"/>
      <c r="G83" s="30"/>
      <c r="H83" s="30"/>
      <c r="K83" s="27"/>
    </row>
    <row r="84" spans="1:11">
      <c r="A84" s="27"/>
      <c r="B84" s="27"/>
      <c r="C84" s="27"/>
      <c r="D84" s="30"/>
      <c r="E84" s="30"/>
      <c r="F84" s="30"/>
      <c r="G84" s="30"/>
      <c r="H84" s="30"/>
      <c r="K84" s="27"/>
    </row>
    <row r="85" spans="1:11">
      <c r="A85" s="27"/>
      <c r="B85" s="27"/>
      <c r="C85" s="27"/>
      <c r="D85" s="30"/>
      <c r="E85" s="30"/>
      <c r="F85" s="30"/>
      <c r="G85" s="30"/>
      <c r="H85" s="30"/>
      <c r="K85" s="27"/>
    </row>
    <row r="86" spans="1:11">
      <c r="A86" s="27"/>
      <c r="B86" s="27"/>
      <c r="C86" s="27"/>
      <c r="D86" s="30"/>
      <c r="E86" s="30"/>
      <c r="F86" s="30"/>
      <c r="G86" s="30"/>
      <c r="H86" s="30"/>
      <c r="K86" s="27"/>
    </row>
    <row r="87" spans="1:11">
      <c r="A87" s="27"/>
      <c r="B87" s="27"/>
      <c r="C87" s="27"/>
      <c r="D87" s="30"/>
      <c r="E87" s="30"/>
      <c r="F87" s="30"/>
      <c r="G87" s="30"/>
      <c r="H87" s="30"/>
      <c r="K87" s="27"/>
    </row>
    <row r="88" spans="1:11">
      <c r="A88" s="27"/>
      <c r="B88" s="27"/>
      <c r="C88" s="27"/>
      <c r="D88" s="30"/>
      <c r="E88" s="30"/>
      <c r="F88" s="30"/>
      <c r="G88" s="30"/>
      <c r="H88" s="30"/>
      <c r="K88" s="27"/>
    </row>
    <row r="89" spans="1:11">
      <c r="A89" s="27"/>
      <c r="B89" s="27"/>
      <c r="C89" s="27"/>
      <c r="D89" s="30"/>
      <c r="E89" s="30"/>
      <c r="F89" s="30"/>
      <c r="G89" s="30"/>
      <c r="H89" s="30"/>
      <c r="K89" s="27"/>
    </row>
    <row r="90" spans="1:11">
      <c r="A90" s="27"/>
      <c r="B90" s="27"/>
      <c r="C90" s="27"/>
      <c r="D90" s="30"/>
      <c r="E90" s="30"/>
      <c r="F90" s="30"/>
      <c r="G90" s="30"/>
      <c r="H90" s="30"/>
      <c r="K90" s="27"/>
    </row>
    <row r="91" spans="1:11">
      <c r="A91" s="27"/>
      <c r="B91" s="27"/>
      <c r="C91" s="27"/>
      <c r="D91" s="30"/>
      <c r="E91" s="30"/>
      <c r="F91" s="30"/>
      <c r="G91" s="30"/>
      <c r="H91" s="30"/>
      <c r="K91" s="27"/>
    </row>
    <row r="92" spans="1:11">
      <c r="A92" s="27"/>
      <c r="B92" s="27"/>
      <c r="C92" s="27"/>
      <c r="D92" s="30"/>
      <c r="E92" s="30"/>
      <c r="F92" s="30"/>
      <c r="G92" s="30"/>
      <c r="H92" s="30"/>
      <c r="K92" s="27"/>
    </row>
    <row r="93" spans="1:11">
      <c r="A93" s="27"/>
      <c r="B93" s="27"/>
      <c r="C93" s="27"/>
      <c r="D93" s="30"/>
      <c r="E93" s="30"/>
      <c r="F93" s="30"/>
      <c r="G93" s="30"/>
      <c r="H93" s="30"/>
      <c r="K93" s="27"/>
    </row>
    <row r="94" spans="1:11">
      <c r="A94" s="27"/>
      <c r="B94" s="27"/>
      <c r="C94" s="27"/>
      <c r="D94" s="30"/>
      <c r="E94" s="30"/>
      <c r="F94" s="30"/>
      <c r="G94" s="30"/>
      <c r="H94" s="30"/>
      <c r="K94" s="27"/>
    </row>
    <row r="95" spans="1:11">
      <c r="A95" s="27"/>
      <c r="B95" s="27"/>
      <c r="C95" s="27"/>
      <c r="D95" s="30"/>
      <c r="E95" s="30"/>
      <c r="F95" s="30"/>
      <c r="G95" s="30"/>
      <c r="H95" s="30"/>
      <c r="K95" s="27"/>
    </row>
    <row r="96" spans="1:11">
      <c r="A96" s="27"/>
      <c r="B96" s="27"/>
      <c r="C96" s="27"/>
      <c r="D96" s="30"/>
      <c r="E96" s="30"/>
      <c r="F96" s="30"/>
      <c r="G96" s="30"/>
      <c r="H96" s="30"/>
      <c r="K96" s="27"/>
    </row>
    <row r="97" spans="1:11">
      <c r="A97" s="27"/>
      <c r="B97" s="27"/>
      <c r="C97" s="27"/>
      <c r="D97" s="30"/>
      <c r="E97" s="30"/>
      <c r="F97" s="30"/>
      <c r="G97" s="30"/>
      <c r="H97" s="30"/>
      <c r="K97" s="27"/>
    </row>
    <row r="98" spans="1:11">
      <c r="A98" s="27"/>
      <c r="B98" s="27"/>
      <c r="C98" s="27"/>
      <c r="D98" s="30"/>
      <c r="E98" s="30"/>
      <c r="F98" s="30"/>
      <c r="G98" s="30"/>
      <c r="H98" s="30"/>
      <c r="K98" s="27"/>
    </row>
    <row r="99" spans="1:11">
      <c r="A99" s="27"/>
      <c r="B99" s="27"/>
      <c r="C99" s="27"/>
      <c r="D99" s="30"/>
      <c r="E99" s="30"/>
      <c r="F99" s="30"/>
      <c r="G99" s="30"/>
      <c r="H99" s="30"/>
      <c r="K99" s="27"/>
    </row>
    <row r="100" spans="1:11">
      <c r="A100" s="27"/>
      <c r="B100" s="27"/>
      <c r="C100" s="27"/>
      <c r="D100" s="30"/>
      <c r="E100" s="30"/>
      <c r="F100" s="30"/>
      <c r="G100" s="30"/>
      <c r="H100" s="30"/>
      <c r="K100" s="27"/>
    </row>
    <row r="101" spans="1:11">
      <c r="A101" s="27"/>
      <c r="B101" s="27"/>
      <c r="C101" s="27"/>
      <c r="D101" s="30"/>
      <c r="E101" s="30"/>
      <c r="F101" s="30"/>
      <c r="G101" s="30"/>
      <c r="H101" s="30"/>
      <c r="K101" s="27"/>
    </row>
    <row r="102" spans="1:11">
      <c r="A102" s="27"/>
      <c r="B102" s="27"/>
      <c r="C102" s="27"/>
      <c r="D102" s="30"/>
      <c r="E102" s="30"/>
      <c r="F102" s="30"/>
      <c r="G102" s="30"/>
      <c r="H102" s="30"/>
      <c r="K102" s="27"/>
    </row>
    <row r="103" spans="1:11">
      <c r="A103" s="27"/>
      <c r="B103" s="27"/>
      <c r="C103" s="27"/>
      <c r="D103" s="30"/>
      <c r="E103" s="30"/>
      <c r="F103" s="30"/>
      <c r="G103" s="30"/>
      <c r="H103" s="30"/>
      <c r="K103" s="27"/>
    </row>
    <row r="104" spans="1:11">
      <c r="A104" s="27"/>
      <c r="B104" s="27"/>
      <c r="C104" s="27"/>
      <c r="D104" s="30"/>
      <c r="E104" s="30"/>
      <c r="F104" s="30"/>
      <c r="G104" s="30"/>
      <c r="H104" s="30"/>
      <c r="K104" s="27"/>
    </row>
    <row r="105" spans="1:11">
      <c r="A105" s="27"/>
      <c r="B105" s="27"/>
      <c r="C105" s="27"/>
      <c r="D105" s="30"/>
      <c r="E105" s="30"/>
      <c r="F105" s="30"/>
      <c r="G105" s="30"/>
      <c r="H105" s="30"/>
      <c r="K105" s="27"/>
    </row>
    <row r="106" spans="1:11">
      <c r="A106" s="27"/>
      <c r="B106" s="27"/>
      <c r="C106" s="27"/>
      <c r="D106" s="30"/>
      <c r="E106" s="30"/>
      <c r="F106" s="30"/>
      <c r="G106" s="30"/>
      <c r="H106" s="30"/>
      <c r="K106" s="27"/>
    </row>
    <row r="107" spans="1:11">
      <c r="A107" s="27"/>
      <c r="B107" s="27"/>
      <c r="C107" s="27"/>
      <c r="D107" s="30"/>
      <c r="E107" s="30"/>
      <c r="F107" s="30"/>
      <c r="G107" s="30"/>
      <c r="H107" s="30"/>
      <c r="K107" s="27"/>
    </row>
    <row r="108" spans="1:11">
      <c r="A108" s="27"/>
      <c r="B108" s="27"/>
      <c r="C108" s="27"/>
      <c r="D108" s="30"/>
      <c r="E108" s="30"/>
      <c r="F108" s="30"/>
      <c r="G108" s="30"/>
      <c r="H108" s="30"/>
      <c r="K108" s="27"/>
    </row>
    <row r="109" spans="1:11">
      <c r="A109" s="27"/>
      <c r="B109" s="27"/>
      <c r="C109" s="27"/>
      <c r="D109" s="30"/>
      <c r="E109" s="30"/>
      <c r="F109" s="30"/>
      <c r="G109" s="30"/>
      <c r="H109" s="30"/>
      <c r="K109" s="27"/>
    </row>
    <row r="110" spans="1:11">
      <c r="A110" s="27"/>
      <c r="B110" s="27"/>
      <c r="C110" s="27"/>
      <c r="D110" s="30"/>
      <c r="E110" s="30"/>
      <c r="F110" s="30"/>
      <c r="G110" s="30"/>
      <c r="H110" s="30"/>
      <c r="K110" s="27"/>
    </row>
    <row r="111" spans="1:11">
      <c r="A111" s="27"/>
      <c r="B111" s="27"/>
      <c r="C111" s="27"/>
      <c r="D111" s="30"/>
      <c r="E111" s="30"/>
      <c r="F111" s="30"/>
      <c r="G111" s="30"/>
      <c r="H111" s="30"/>
      <c r="K111" s="27"/>
    </row>
    <row r="112" spans="1:11">
      <c r="A112" s="27"/>
      <c r="B112" s="27"/>
      <c r="C112" s="27"/>
      <c r="D112" s="30"/>
      <c r="E112" s="30"/>
      <c r="F112" s="30"/>
      <c r="G112" s="30"/>
      <c r="H112" s="30"/>
      <c r="K112" s="27"/>
    </row>
    <row r="113" spans="1:11">
      <c r="A113" s="27"/>
      <c r="B113" s="27"/>
      <c r="C113" s="27"/>
      <c r="D113" s="30"/>
      <c r="E113" s="30"/>
      <c r="F113" s="30"/>
      <c r="G113" s="30"/>
      <c r="H113" s="30"/>
      <c r="K113" s="27"/>
    </row>
    <row r="114" spans="1:11">
      <c r="A114" s="27"/>
      <c r="B114" s="27"/>
      <c r="C114" s="27"/>
      <c r="D114" s="30"/>
      <c r="E114" s="30"/>
      <c r="F114" s="30"/>
      <c r="G114" s="30"/>
      <c r="H114" s="30"/>
      <c r="K114" s="27"/>
    </row>
    <row r="115" spans="1:11">
      <c r="A115" s="27"/>
      <c r="B115" s="27"/>
      <c r="C115" s="27"/>
      <c r="D115" s="30"/>
      <c r="E115" s="30"/>
      <c r="F115" s="30"/>
      <c r="G115" s="30"/>
      <c r="H115" s="30"/>
      <c r="K115" s="27"/>
    </row>
    <row r="116" spans="1:11">
      <c r="A116" s="27"/>
      <c r="B116" s="27"/>
      <c r="C116" s="27"/>
      <c r="D116" s="30"/>
      <c r="E116" s="30"/>
      <c r="F116" s="30"/>
      <c r="G116" s="30"/>
      <c r="H116" s="30"/>
      <c r="K116" s="27"/>
    </row>
    <row r="117" spans="1:11">
      <c r="A117" s="27"/>
      <c r="B117" s="27"/>
      <c r="C117" s="27"/>
      <c r="D117" s="30"/>
      <c r="E117" s="30"/>
      <c r="F117" s="30"/>
      <c r="G117" s="30"/>
      <c r="H117" s="30"/>
      <c r="K117" s="27"/>
    </row>
    <row r="118" spans="1:11">
      <c r="A118" s="27"/>
      <c r="B118" s="27"/>
      <c r="C118" s="27"/>
      <c r="D118" s="30"/>
      <c r="E118" s="30"/>
      <c r="F118" s="30"/>
      <c r="G118" s="30"/>
      <c r="H118" s="30"/>
      <c r="K118" s="27"/>
    </row>
    <row r="119" spans="1:11">
      <c r="A119" s="27"/>
      <c r="B119" s="27"/>
      <c r="C119" s="27"/>
      <c r="D119" s="30"/>
      <c r="E119" s="30"/>
      <c r="F119" s="30"/>
      <c r="G119" s="30"/>
      <c r="H119" s="30"/>
      <c r="K119" s="27"/>
    </row>
    <row r="120" spans="1:11">
      <c r="A120" s="27"/>
      <c r="B120" s="27"/>
      <c r="C120" s="27"/>
      <c r="D120" s="30"/>
      <c r="E120" s="30"/>
      <c r="F120" s="30"/>
      <c r="G120" s="30"/>
      <c r="H120" s="30"/>
      <c r="K120" s="27"/>
    </row>
    <row r="121" spans="1:11">
      <c r="A121" s="27"/>
      <c r="B121" s="27"/>
      <c r="C121" s="27"/>
      <c r="D121" s="30"/>
      <c r="E121" s="30"/>
      <c r="F121" s="30"/>
      <c r="G121" s="30"/>
      <c r="H121" s="30"/>
      <c r="K121" s="27"/>
    </row>
    <row r="122" spans="1:11">
      <c r="A122" s="27"/>
      <c r="B122" s="27"/>
      <c r="C122" s="27"/>
      <c r="D122" s="30"/>
      <c r="E122" s="30"/>
      <c r="F122" s="30"/>
      <c r="G122" s="30"/>
      <c r="H122" s="30"/>
      <c r="K122" s="27"/>
    </row>
    <row r="123" spans="1:11">
      <c r="A123" s="27"/>
      <c r="B123" s="27"/>
      <c r="C123" s="27"/>
      <c r="D123" s="30"/>
      <c r="E123" s="30"/>
      <c r="F123" s="30"/>
      <c r="G123" s="30"/>
      <c r="H123" s="30"/>
      <c r="K123" s="27"/>
    </row>
    <row r="124" spans="1:11">
      <c r="A124" s="27"/>
      <c r="B124" s="27"/>
      <c r="C124" s="27"/>
      <c r="D124" s="30"/>
      <c r="E124" s="30"/>
      <c r="F124" s="30"/>
      <c r="G124" s="30"/>
      <c r="H124" s="30"/>
      <c r="K124" s="27"/>
    </row>
    <row r="125" spans="1:11">
      <c r="A125" s="27"/>
      <c r="B125" s="27"/>
      <c r="C125" s="27"/>
      <c r="D125" s="30"/>
      <c r="E125" s="30"/>
      <c r="F125" s="30"/>
      <c r="G125" s="30"/>
      <c r="H125" s="30"/>
      <c r="K125" s="27"/>
    </row>
  </sheetData>
  <sortState xmlns:xlrd2="http://schemas.microsoft.com/office/spreadsheetml/2017/richdata2" ref="A13:I36">
    <sortCondition ref="H13:H36"/>
    <sortCondition ref="F13:F36"/>
    <sortCondition ref="E13:E36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4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5" bestFit="1" customWidth="1"/>
    <col min="11" max="11" width="11.42578125" style="27"/>
    <col min="12" max="16384" width="11.42578125" style="1"/>
  </cols>
  <sheetData>
    <row r="1" spans="1:12" ht="30.75">
      <c r="A1" s="115" t="s">
        <v>6</v>
      </c>
      <c r="B1" s="115"/>
      <c r="C1" s="115"/>
      <c r="D1" s="115"/>
      <c r="E1" s="115"/>
      <c r="F1" s="115"/>
      <c r="G1" s="115"/>
      <c r="H1" s="115"/>
      <c r="I1" s="1"/>
    </row>
    <row r="2" spans="1:12" ht="30.75">
      <c r="A2" s="115" t="s">
        <v>7</v>
      </c>
      <c r="B2" s="115"/>
      <c r="C2" s="115"/>
      <c r="D2" s="115"/>
      <c r="E2" s="115"/>
      <c r="F2" s="115"/>
      <c r="G2" s="115"/>
      <c r="H2" s="115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16" t="str">
        <f>'CAB Hasta 9,9'!A4:H4</f>
        <v>TANDIL</v>
      </c>
      <c r="B4" s="116"/>
      <c r="C4" s="116"/>
      <c r="D4" s="116"/>
      <c r="E4" s="116"/>
      <c r="F4" s="116"/>
      <c r="G4" s="116"/>
      <c r="H4" s="116"/>
      <c r="I4" s="1"/>
    </row>
    <row r="5" spans="1:12" ht="25.5">
      <c r="A5" s="116" t="str">
        <f>'CAB Hasta 9,9'!A5:H5</f>
        <v>GOLF CLUB</v>
      </c>
      <c r="B5" s="116"/>
      <c r="C5" s="116"/>
      <c r="D5" s="116"/>
      <c r="E5" s="116"/>
      <c r="F5" s="116"/>
      <c r="G5" s="116"/>
      <c r="H5" s="116"/>
      <c r="I5" s="1"/>
    </row>
    <row r="6" spans="1:12" ht="26.25">
      <c r="A6" s="121" t="str">
        <f>'CAB Hasta 9,9'!A6:H6</f>
        <v>8° FECHA DEL RANKING DE MAYORES</v>
      </c>
      <c r="B6" s="121"/>
      <c r="C6" s="121"/>
      <c r="D6" s="121"/>
      <c r="E6" s="121"/>
      <c r="F6" s="121"/>
      <c r="G6" s="121"/>
      <c r="H6" s="121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18" t="str">
        <f>'CAB Hasta 9,9'!A8:H8</f>
        <v>DOS VUELTAS DE 9 HOYOS MEDAL PLAY</v>
      </c>
      <c r="B8" s="118"/>
      <c r="C8" s="118"/>
      <c r="D8" s="118"/>
      <c r="E8" s="118"/>
      <c r="F8" s="118"/>
      <c r="G8" s="118"/>
      <c r="H8" s="118"/>
      <c r="I8" s="1"/>
    </row>
    <row r="9" spans="1:12" ht="19.5">
      <c r="A9" s="119" t="str">
        <f>'CAB Hasta 9,9'!A9:H9</f>
        <v>SABADO 07 DE OCTUBRE E 2023</v>
      </c>
      <c r="B9" s="119"/>
      <c r="C9" s="119"/>
      <c r="D9" s="119"/>
      <c r="E9" s="119"/>
      <c r="F9" s="119"/>
      <c r="G9" s="119"/>
      <c r="H9" s="119"/>
      <c r="I9" s="1"/>
    </row>
    <row r="10" spans="1:12" ht="20.25" thickBot="1">
      <c r="A10" s="28"/>
      <c r="B10" s="28"/>
      <c r="C10" s="34"/>
      <c r="D10" s="28"/>
      <c r="E10" s="28"/>
      <c r="F10" s="28"/>
      <c r="G10" s="28"/>
      <c r="H10" s="28"/>
      <c r="I10" s="1"/>
    </row>
    <row r="11" spans="1:12" ht="20.25" thickBot="1">
      <c r="A11" s="112" t="s">
        <v>16</v>
      </c>
      <c r="B11" s="113"/>
      <c r="C11" s="113"/>
      <c r="D11" s="113"/>
      <c r="E11" s="113"/>
      <c r="F11" s="113"/>
      <c r="G11" s="113"/>
      <c r="H11" s="114"/>
      <c r="I11" s="1"/>
      <c r="K11" s="52" t="s">
        <v>22</v>
      </c>
    </row>
    <row r="12" spans="1:12" s="3" customFormat="1" ht="20.25" thickBot="1">
      <c r="A12" s="65" t="s">
        <v>0</v>
      </c>
      <c r="B12" s="66" t="s">
        <v>8</v>
      </c>
      <c r="C12" s="5" t="s">
        <v>13</v>
      </c>
      <c r="D12" s="67" t="s">
        <v>1</v>
      </c>
      <c r="E12" s="67" t="s">
        <v>2</v>
      </c>
      <c r="F12" s="67" t="s">
        <v>3</v>
      </c>
      <c r="G12" s="67" t="s">
        <v>4</v>
      </c>
      <c r="H12" s="67" t="s">
        <v>5</v>
      </c>
      <c r="I12" s="51" t="s">
        <v>21</v>
      </c>
      <c r="J12" s="50"/>
      <c r="K12" s="52" t="s">
        <v>25</v>
      </c>
    </row>
    <row r="13" spans="1:12" ht="19.5">
      <c r="A13" s="31" t="s">
        <v>70</v>
      </c>
      <c r="B13" s="39" t="s">
        <v>174</v>
      </c>
      <c r="C13" s="40">
        <v>20.3</v>
      </c>
      <c r="D13" s="41">
        <v>21</v>
      </c>
      <c r="E13" s="40">
        <v>44</v>
      </c>
      <c r="F13" s="40">
        <v>48</v>
      </c>
      <c r="G13" s="29">
        <f>SUM(E13+F13)</f>
        <v>92</v>
      </c>
      <c r="H13" s="142">
        <f>(G13-D13)</f>
        <v>71</v>
      </c>
      <c r="I13" s="68">
        <v>19578</v>
      </c>
      <c r="J13" s="64" t="s">
        <v>18</v>
      </c>
      <c r="K13" s="53">
        <f t="shared" ref="K13:K25" si="0">(F13-D13*0.5)</f>
        <v>37.5</v>
      </c>
      <c r="L13" s="57"/>
    </row>
    <row r="14" spans="1:12" ht="19.5">
      <c r="A14" s="31" t="s">
        <v>157</v>
      </c>
      <c r="B14" s="39" t="s">
        <v>161</v>
      </c>
      <c r="C14" s="40">
        <v>24.6</v>
      </c>
      <c r="D14" s="41">
        <v>26</v>
      </c>
      <c r="E14" s="40">
        <v>50</v>
      </c>
      <c r="F14" s="40">
        <v>49</v>
      </c>
      <c r="G14" s="29">
        <f>SUM(E14+F14)</f>
        <v>99</v>
      </c>
      <c r="H14" s="142">
        <f>(G14-D14)</f>
        <v>73</v>
      </c>
      <c r="I14" s="68">
        <v>26129</v>
      </c>
      <c r="J14" s="64" t="s">
        <v>19</v>
      </c>
      <c r="K14" s="53">
        <f t="shared" si="0"/>
        <v>36</v>
      </c>
      <c r="L14" s="57"/>
    </row>
    <row r="15" spans="1:12">
      <c r="A15" s="31" t="s">
        <v>65</v>
      </c>
      <c r="B15" s="39" t="s">
        <v>167</v>
      </c>
      <c r="C15" s="40">
        <v>23.5</v>
      </c>
      <c r="D15" s="41">
        <v>25</v>
      </c>
      <c r="E15" s="40">
        <v>47</v>
      </c>
      <c r="F15" s="40">
        <v>53</v>
      </c>
      <c r="G15" s="29">
        <f>SUM(E15+F15)</f>
        <v>100</v>
      </c>
      <c r="H15" s="55">
        <f>(G15-D15)</f>
        <v>75</v>
      </c>
      <c r="I15" s="68">
        <v>25427</v>
      </c>
      <c r="K15" s="53">
        <f t="shared" si="0"/>
        <v>40.5</v>
      </c>
    </row>
    <row r="16" spans="1:12">
      <c r="A16" s="31" t="s">
        <v>112</v>
      </c>
      <c r="B16" s="39" t="s">
        <v>176</v>
      </c>
      <c r="C16" s="40">
        <v>21</v>
      </c>
      <c r="D16" s="41">
        <v>22</v>
      </c>
      <c r="E16" s="40">
        <v>48</v>
      </c>
      <c r="F16" s="40">
        <v>52</v>
      </c>
      <c r="G16" s="29">
        <f>SUM(E16+F16)</f>
        <v>100</v>
      </c>
      <c r="H16" s="55">
        <f>(G16-D16)</f>
        <v>78</v>
      </c>
      <c r="I16" s="68">
        <v>19864</v>
      </c>
      <c r="K16" s="53">
        <f t="shared" si="0"/>
        <v>41</v>
      </c>
    </row>
    <row r="17" spans="1:11">
      <c r="A17" s="31" t="s">
        <v>51</v>
      </c>
      <c r="B17" s="39" t="s">
        <v>160</v>
      </c>
      <c r="C17" s="40">
        <v>17.399999999999999</v>
      </c>
      <c r="D17" s="41">
        <v>18</v>
      </c>
      <c r="E17" s="40">
        <v>47</v>
      </c>
      <c r="F17" s="40">
        <v>50</v>
      </c>
      <c r="G17" s="29">
        <f>SUM(E17+F17)</f>
        <v>97</v>
      </c>
      <c r="H17" s="55">
        <f>(G17-D17)</f>
        <v>79</v>
      </c>
      <c r="I17" s="68">
        <v>24008</v>
      </c>
      <c r="K17" s="53">
        <f t="shared" si="0"/>
        <v>41</v>
      </c>
    </row>
    <row r="18" spans="1:11">
      <c r="A18" s="31" t="s">
        <v>177</v>
      </c>
      <c r="B18" s="39" t="s">
        <v>162</v>
      </c>
      <c r="C18" s="40">
        <v>18.8</v>
      </c>
      <c r="D18" s="41">
        <v>19</v>
      </c>
      <c r="E18" s="40">
        <v>54</v>
      </c>
      <c r="F18" s="40">
        <v>54</v>
      </c>
      <c r="G18" s="29">
        <f>SUM(E18+F18)</f>
        <v>108</v>
      </c>
      <c r="H18" s="55">
        <f>(G18-D18)</f>
        <v>89</v>
      </c>
      <c r="I18" s="68">
        <v>23880</v>
      </c>
      <c r="K18" s="53">
        <f t="shared" si="0"/>
        <v>44.5</v>
      </c>
    </row>
    <row r="19" spans="1:11" ht="19.5">
      <c r="A19" s="109" t="s">
        <v>137</v>
      </c>
      <c r="B19" s="39" t="s">
        <v>166</v>
      </c>
      <c r="C19" s="40">
        <v>18.600000000000001</v>
      </c>
      <c r="D19" s="110" t="s">
        <v>9</v>
      </c>
      <c r="E19" s="111" t="s">
        <v>9</v>
      </c>
      <c r="F19" s="111" t="s">
        <v>9</v>
      </c>
      <c r="G19" s="106" t="s">
        <v>9</v>
      </c>
      <c r="H19" s="71" t="s">
        <v>9</v>
      </c>
      <c r="I19" s="68">
        <v>27326</v>
      </c>
      <c r="K19" s="1"/>
    </row>
    <row r="20" spans="1:11">
      <c r="A20" s="31" t="s">
        <v>152</v>
      </c>
      <c r="B20" s="39" t="s">
        <v>161</v>
      </c>
      <c r="C20" s="40">
        <v>22.1</v>
      </c>
      <c r="D20" s="41" t="s">
        <v>5</v>
      </c>
      <c r="E20" s="40" t="s">
        <v>186</v>
      </c>
      <c r="F20" s="40" t="s">
        <v>193</v>
      </c>
      <c r="G20" s="106" t="s">
        <v>9</v>
      </c>
      <c r="H20" s="71" t="s">
        <v>9</v>
      </c>
      <c r="I20" s="68">
        <v>20123</v>
      </c>
      <c r="K20" s="1"/>
    </row>
    <row r="21" spans="1:11">
      <c r="A21" s="31" t="s">
        <v>175</v>
      </c>
      <c r="B21" s="39" t="s">
        <v>176</v>
      </c>
      <c r="C21" s="40">
        <v>17.5</v>
      </c>
      <c r="D21" s="41" t="s">
        <v>5</v>
      </c>
      <c r="E21" s="40" t="s">
        <v>186</v>
      </c>
      <c r="F21" s="40" t="s">
        <v>193</v>
      </c>
      <c r="G21" s="106" t="s">
        <v>9</v>
      </c>
      <c r="H21" s="71" t="s">
        <v>9</v>
      </c>
      <c r="I21" s="68">
        <v>23141</v>
      </c>
      <c r="K21" s="1"/>
    </row>
    <row r="22" spans="1:11">
      <c r="A22" s="31" t="s">
        <v>52</v>
      </c>
      <c r="B22" s="39" t="s">
        <v>160</v>
      </c>
      <c r="C22" s="40">
        <v>21</v>
      </c>
      <c r="D22" s="41" t="s">
        <v>5</v>
      </c>
      <c r="E22" s="40" t="s">
        <v>186</v>
      </c>
      <c r="F22" s="40" t="s">
        <v>193</v>
      </c>
      <c r="G22" s="106" t="s">
        <v>9</v>
      </c>
      <c r="H22" s="71" t="s">
        <v>9</v>
      </c>
      <c r="I22" s="68">
        <v>27316</v>
      </c>
      <c r="K22" s="1"/>
    </row>
    <row r="23" spans="1:11">
      <c r="A23" s="31" t="s">
        <v>50</v>
      </c>
      <c r="B23" s="39" t="s">
        <v>167</v>
      </c>
      <c r="C23" s="40">
        <v>21.7</v>
      </c>
      <c r="D23" s="41" t="s">
        <v>5</v>
      </c>
      <c r="E23" s="40" t="s">
        <v>186</v>
      </c>
      <c r="F23" s="40" t="s">
        <v>193</v>
      </c>
      <c r="G23" s="106" t="s">
        <v>9</v>
      </c>
      <c r="H23" s="71" t="s">
        <v>9</v>
      </c>
      <c r="I23" s="68">
        <v>25152</v>
      </c>
      <c r="K23" s="1"/>
    </row>
    <row r="24" spans="1:11">
      <c r="A24" s="31" t="s">
        <v>131</v>
      </c>
      <c r="B24" s="39" t="s">
        <v>166</v>
      </c>
      <c r="C24" s="40">
        <v>23.8</v>
      </c>
      <c r="D24" s="41" t="s">
        <v>5</v>
      </c>
      <c r="E24" s="40" t="s">
        <v>186</v>
      </c>
      <c r="F24" s="40" t="s">
        <v>193</v>
      </c>
      <c r="G24" s="106" t="s">
        <v>9</v>
      </c>
      <c r="H24" s="71" t="s">
        <v>9</v>
      </c>
      <c r="I24" s="68">
        <v>25577</v>
      </c>
      <c r="K24" s="1"/>
    </row>
    <row r="25" spans="1:11" ht="19.5" thickBot="1">
      <c r="A25" s="76" t="s">
        <v>39</v>
      </c>
      <c r="B25" s="77" t="s">
        <v>161</v>
      </c>
      <c r="C25" s="78">
        <v>24.4</v>
      </c>
      <c r="D25" s="79" t="s">
        <v>187</v>
      </c>
      <c r="E25" s="78" t="s">
        <v>188</v>
      </c>
      <c r="F25" s="78" t="s">
        <v>189</v>
      </c>
      <c r="G25" s="80" t="s">
        <v>190</v>
      </c>
      <c r="H25" s="147" t="s">
        <v>191</v>
      </c>
      <c r="I25" s="81">
        <v>20875</v>
      </c>
      <c r="K25" s="1"/>
    </row>
    <row r="26" spans="1:11">
      <c r="A26" s="27"/>
      <c r="B26" s="27"/>
      <c r="C26" s="27"/>
      <c r="D26" s="30"/>
      <c r="E26" s="30"/>
      <c r="F26" s="30"/>
      <c r="G26" s="30"/>
      <c r="H26" s="30"/>
      <c r="K26" s="1"/>
    </row>
    <row r="27" spans="1:11">
      <c r="A27" s="27"/>
      <c r="B27" s="27"/>
      <c r="C27" s="27"/>
      <c r="D27" s="30"/>
      <c r="E27" s="30"/>
      <c r="F27" s="30"/>
      <c r="G27" s="30"/>
      <c r="H27" s="30"/>
    </row>
    <row r="28" spans="1:11">
      <c r="A28" s="27"/>
      <c r="B28" s="27"/>
      <c r="C28" s="27"/>
      <c r="D28" s="30"/>
      <c r="E28" s="30"/>
      <c r="F28" s="30"/>
      <c r="G28" s="30"/>
      <c r="H28" s="30"/>
    </row>
    <row r="29" spans="1:11">
      <c r="A29" s="27"/>
      <c r="B29" s="27"/>
      <c r="C29" s="27"/>
      <c r="D29" s="30"/>
      <c r="E29" s="30"/>
      <c r="F29" s="30"/>
      <c r="G29" s="30"/>
      <c r="H29" s="30"/>
    </row>
    <row r="30" spans="1:11">
      <c r="A30" s="27"/>
      <c r="B30" s="27"/>
      <c r="C30" s="27"/>
      <c r="D30" s="30"/>
      <c r="E30" s="30"/>
      <c r="F30" s="30"/>
      <c r="G30" s="30"/>
      <c r="H30" s="30"/>
    </row>
    <row r="31" spans="1:11">
      <c r="A31" s="27"/>
      <c r="B31" s="27"/>
      <c r="C31" s="27"/>
      <c r="D31" s="30"/>
      <c r="E31" s="30"/>
      <c r="F31" s="30"/>
      <c r="G31" s="30"/>
      <c r="H31" s="30"/>
    </row>
    <row r="32" spans="1:11">
      <c r="A32" s="27"/>
      <c r="B32" s="27"/>
      <c r="C32" s="27"/>
      <c r="D32" s="30"/>
      <c r="E32" s="30"/>
      <c r="F32" s="30"/>
      <c r="G32" s="30"/>
      <c r="H32" s="30"/>
    </row>
    <row r="33" spans="1:8">
      <c r="A33" s="27"/>
      <c r="B33" s="27"/>
      <c r="C33" s="27"/>
      <c r="D33" s="30"/>
      <c r="E33" s="30"/>
      <c r="F33" s="30"/>
      <c r="G33" s="30"/>
      <c r="H33" s="30"/>
    </row>
    <row r="34" spans="1:8">
      <c r="A34" s="27"/>
      <c r="B34" s="27"/>
      <c r="C34" s="27"/>
      <c r="D34" s="30"/>
      <c r="E34" s="30"/>
      <c r="F34" s="30"/>
      <c r="G34" s="30"/>
      <c r="H34" s="30"/>
    </row>
    <row r="35" spans="1:8">
      <c r="A35" s="27"/>
      <c r="B35" s="27"/>
      <c r="C35" s="27"/>
      <c r="D35" s="30"/>
      <c r="E35" s="30"/>
      <c r="F35" s="30"/>
      <c r="G35" s="30"/>
      <c r="H35" s="30"/>
    </row>
    <row r="36" spans="1:8">
      <c r="A36" s="27"/>
      <c r="B36" s="27"/>
      <c r="C36" s="27"/>
      <c r="D36" s="30"/>
      <c r="E36" s="30"/>
      <c r="F36" s="30"/>
      <c r="G36" s="30"/>
      <c r="H36" s="30"/>
    </row>
    <row r="37" spans="1:8">
      <c r="A37" s="27"/>
      <c r="B37" s="27"/>
      <c r="C37" s="27"/>
      <c r="D37" s="30"/>
      <c r="E37" s="30"/>
      <c r="F37" s="30"/>
      <c r="G37" s="30"/>
      <c r="H37" s="30"/>
    </row>
    <row r="38" spans="1:8">
      <c r="A38" s="27"/>
      <c r="B38" s="27"/>
      <c r="C38" s="27"/>
      <c r="D38" s="30"/>
      <c r="E38" s="30"/>
      <c r="F38" s="30"/>
      <c r="G38" s="30"/>
      <c r="H38" s="30"/>
    </row>
    <row r="39" spans="1:8">
      <c r="A39" s="27"/>
      <c r="B39" s="27"/>
      <c r="C39" s="27"/>
      <c r="D39" s="30"/>
      <c r="E39" s="30"/>
      <c r="F39" s="30"/>
      <c r="G39" s="30"/>
      <c r="H39" s="30"/>
    </row>
    <row r="40" spans="1:8">
      <c r="A40" s="27"/>
      <c r="B40" s="27"/>
      <c r="C40" s="27"/>
      <c r="D40" s="30"/>
      <c r="E40" s="30"/>
      <c r="F40" s="30"/>
      <c r="G40" s="30"/>
      <c r="H40" s="30"/>
    </row>
    <row r="41" spans="1:8">
      <c r="A41" s="27"/>
      <c r="B41" s="27"/>
      <c r="C41" s="27"/>
      <c r="D41" s="30"/>
      <c r="E41" s="30"/>
      <c r="F41" s="30"/>
      <c r="G41" s="30"/>
      <c r="H41" s="30"/>
    </row>
    <row r="42" spans="1:8">
      <c r="A42" s="27"/>
      <c r="B42" s="27"/>
      <c r="C42" s="27"/>
      <c r="D42" s="30"/>
      <c r="E42" s="30"/>
      <c r="F42" s="30"/>
      <c r="G42" s="30"/>
      <c r="H42" s="30"/>
    </row>
    <row r="43" spans="1:8">
      <c r="A43" s="27"/>
      <c r="B43" s="27"/>
      <c r="C43" s="27"/>
      <c r="D43" s="30"/>
      <c r="E43" s="30"/>
      <c r="F43" s="30"/>
      <c r="G43" s="30"/>
      <c r="H43" s="30"/>
    </row>
    <row r="44" spans="1:8">
      <c r="A44" s="27"/>
      <c r="B44" s="27"/>
      <c r="C44" s="27"/>
      <c r="D44" s="30"/>
      <c r="E44" s="30"/>
      <c r="F44" s="30"/>
      <c r="G44" s="30"/>
      <c r="H44" s="30"/>
    </row>
    <row r="45" spans="1:8">
      <c r="A45" s="27"/>
      <c r="B45" s="27"/>
      <c r="C45" s="27"/>
      <c r="D45" s="30"/>
      <c r="E45" s="30"/>
      <c r="F45" s="30"/>
      <c r="G45" s="30"/>
      <c r="H45" s="30"/>
    </row>
    <row r="46" spans="1:8">
      <c r="A46" s="27"/>
      <c r="B46" s="27"/>
      <c r="C46" s="27"/>
      <c r="D46" s="30"/>
      <c r="E46" s="30"/>
      <c r="F46" s="30"/>
      <c r="G46" s="30"/>
      <c r="H46" s="30"/>
    </row>
    <row r="47" spans="1:8">
      <c r="A47" s="27"/>
      <c r="B47" s="27"/>
      <c r="C47" s="27"/>
      <c r="D47" s="30"/>
      <c r="E47" s="30"/>
      <c r="F47" s="30"/>
      <c r="G47" s="30"/>
      <c r="H47" s="30"/>
    </row>
    <row r="48" spans="1:8">
      <c r="A48" s="27"/>
      <c r="B48" s="27"/>
      <c r="C48" s="27"/>
      <c r="D48" s="30"/>
      <c r="E48" s="30"/>
      <c r="F48" s="30"/>
      <c r="G48" s="30"/>
      <c r="H48" s="30"/>
    </row>
    <row r="49" spans="1:8">
      <c r="A49" s="27"/>
      <c r="B49" s="27"/>
      <c r="C49" s="27"/>
      <c r="D49" s="30"/>
      <c r="E49" s="30"/>
      <c r="F49" s="30"/>
      <c r="G49" s="30"/>
      <c r="H49" s="30"/>
    </row>
    <row r="50" spans="1:8">
      <c r="A50" s="27"/>
      <c r="B50" s="27"/>
      <c r="C50" s="27"/>
      <c r="D50" s="30"/>
      <c r="E50" s="30"/>
      <c r="F50" s="30"/>
      <c r="G50" s="30"/>
      <c r="H50" s="30"/>
    </row>
    <row r="51" spans="1:8">
      <c r="A51" s="27"/>
      <c r="B51" s="27"/>
      <c r="C51" s="27"/>
      <c r="D51" s="30"/>
      <c r="E51" s="30"/>
      <c r="F51" s="30"/>
      <c r="G51" s="30"/>
      <c r="H51" s="30"/>
    </row>
    <row r="52" spans="1:8">
      <c r="A52" s="27"/>
      <c r="B52" s="27"/>
      <c r="C52" s="27"/>
      <c r="D52" s="30"/>
      <c r="E52" s="30"/>
      <c r="F52" s="30"/>
      <c r="G52" s="30"/>
      <c r="H52" s="30"/>
    </row>
    <row r="53" spans="1:8">
      <c r="A53" s="27"/>
      <c r="B53" s="27"/>
      <c r="C53" s="27"/>
      <c r="D53" s="30"/>
      <c r="E53" s="30"/>
      <c r="F53" s="30"/>
      <c r="G53" s="30"/>
      <c r="H53" s="30"/>
    </row>
    <row r="54" spans="1:8">
      <c r="A54" s="27"/>
      <c r="B54" s="27"/>
      <c r="C54" s="27"/>
      <c r="D54" s="30"/>
      <c r="E54" s="30"/>
      <c r="F54" s="30"/>
      <c r="G54" s="30"/>
      <c r="H54" s="30"/>
    </row>
    <row r="55" spans="1:8">
      <c r="A55" s="27"/>
      <c r="B55" s="27"/>
      <c r="C55" s="27"/>
      <c r="D55" s="30"/>
      <c r="E55" s="30"/>
      <c r="F55" s="30"/>
      <c r="G55" s="30"/>
      <c r="H55" s="30"/>
    </row>
    <row r="56" spans="1:8">
      <c r="A56" s="27"/>
      <c r="B56" s="27"/>
      <c r="C56" s="27"/>
      <c r="D56" s="30"/>
      <c r="E56" s="30"/>
      <c r="F56" s="30"/>
      <c r="G56" s="30"/>
      <c r="H56" s="30"/>
    </row>
    <row r="57" spans="1:8">
      <c r="A57" s="27"/>
      <c r="B57" s="27"/>
      <c r="C57" s="27"/>
      <c r="D57" s="30"/>
      <c r="E57" s="30"/>
      <c r="F57" s="30"/>
      <c r="G57" s="30"/>
      <c r="H57" s="30"/>
    </row>
    <row r="58" spans="1:8">
      <c r="A58" s="27"/>
      <c r="B58" s="27"/>
      <c r="C58" s="27"/>
      <c r="D58" s="30"/>
      <c r="E58" s="30"/>
      <c r="F58" s="30"/>
      <c r="G58" s="30"/>
      <c r="H58" s="30"/>
    </row>
    <row r="59" spans="1:8">
      <c r="A59" s="27"/>
      <c r="B59" s="27"/>
      <c r="C59" s="27"/>
      <c r="D59" s="30"/>
      <c r="E59" s="30"/>
      <c r="F59" s="30"/>
      <c r="G59" s="30"/>
      <c r="H59" s="30"/>
    </row>
    <row r="60" spans="1:8">
      <c r="A60" s="27"/>
      <c r="B60" s="27"/>
      <c r="C60" s="27"/>
      <c r="D60" s="30"/>
      <c r="E60" s="30"/>
      <c r="F60" s="30"/>
      <c r="G60" s="30"/>
      <c r="H60" s="30"/>
    </row>
    <row r="61" spans="1:8">
      <c r="A61" s="27"/>
      <c r="B61" s="27"/>
      <c r="C61" s="27"/>
      <c r="D61" s="30"/>
      <c r="E61" s="30"/>
      <c r="F61" s="30"/>
      <c r="G61" s="30"/>
      <c r="H61" s="30"/>
    </row>
    <row r="62" spans="1:8">
      <c r="A62" s="27"/>
      <c r="B62" s="27"/>
      <c r="C62" s="27"/>
      <c r="D62" s="30"/>
      <c r="E62" s="30"/>
      <c r="F62" s="30"/>
      <c r="G62" s="30"/>
      <c r="H62" s="30"/>
    </row>
    <row r="63" spans="1:8">
      <c r="A63" s="27"/>
      <c r="B63" s="27"/>
      <c r="C63" s="27"/>
      <c r="D63" s="30"/>
      <c r="E63" s="30"/>
      <c r="F63" s="30"/>
      <c r="G63" s="30"/>
      <c r="H63" s="30"/>
    </row>
    <row r="64" spans="1:8">
      <c r="A64" s="27"/>
      <c r="B64" s="27"/>
      <c r="C64" s="27"/>
      <c r="D64" s="30"/>
      <c r="E64" s="30"/>
      <c r="F64" s="30"/>
      <c r="G64" s="30"/>
      <c r="H64" s="30"/>
    </row>
    <row r="65" spans="1:8">
      <c r="A65" s="27"/>
      <c r="B65" s="27"/>
      <c r="C65" s="27"/>
      <c r="D65" s="30"/>
      <c r="E65" s="30"/>
      <c r="F65" s="30"/>
      <c r="G65" s="30"/>
      <c r="H65" s="30"/>
    </row>
    <row r="66" spans="1:8">
      <c r="A66" s="27"/>
      <c r="B66" s="27"/>
      <c r="C66" s="27"/>
      <c r="D66" s="30"/>
      <c r="E66" s="30"/>
      <c r="F66" s="30"/>
      <c r="G66" s="30"/>
      <c r="H66" s="30"/>
    </row>
    <row r="67" spans="1:8">
      <c r="A67" s="27"/>
      <c r="B67" s="27"/>
      <c r="C67" s="27"/>
      <c r="D67" s="30"/>
      <c r="E67" s="30"/>
      <c r="F67" s="30"/>
      <c r="G67" s="30"/>
      <c r="H67" s="30"/>
    </row>
    <row r="68" spans="1:8">
      <c r="A68" s="27"/>
      <c r="B68" s="27"/>
      <c r="C68" s="27"/>
      <c r="D68" s="30"/>
      <c r="E68" s="30"/>
      <c r="F68" s="30"/>
      <c r="G68" s="30"/>
      <c r="H68" s="30"/>
    </row>
    <row r="69" spans="1:8">
      <c r="A69" s="27"/>
      <c r="B69" s="27"/>
      <c r="C69" s="27"/>
      <c r="D69" s="30"/>
      <c r="E69" s="30"/>
      <c r="F69" s="30"/>
      <c r="G69" s="30"/>
      <c r="H69" s="30"/>
    </row>
    <row r="70" spans="1:8">
      <c r="A70" s="27"/>
      <c r="B70" s="27"/>
      <c r="C70" s="27"/>
      <c r="D70" s="30"/>
      <c r="E70" s="30"/>
      <c r="F70" s="30"/>
      <c r="G70" s="30"/>
      <c r="H70" s="30"/>
    </row>
    <row r="71" spans="1:8">
      <c r="A71" s="27"/>
      <c r="B71" s="27"/>
      <c r="C71" s="27"/>
      <c r="D71" s="30"/>
      <c r="E71" s="30"/>
      <c r="F71" s="30"/>
      <c r="G71" s="30"/>
      <c r="H71" s="30"/>
    </row>
    <row r="72" spans="1:8">
      <c r="A72" s="27"/>
      <c r="B72" s="27"/>
      <c r="C72" s="27"/>
      <c r="D72" s="30"/>
      <c r="E72" s="30"/>
      <c r="F72" s="30"/>
      <c r="G72" s="30"/>
      <c r="H72" s="30"/>
    </row>
    <row r="73" spans="1:8">
      <c r="A73" s="27"/>
      <c r="B73" s="27"/>
      <c r="C73" s="27"/>
      <c r="D73" s="30"/>
      <c r="E73" s="30"/>
      <c r="F73" s="30"/>
      <c r="G73" s="30"/>
      <c r="H73" s="30"/>
    </row>
    <row r="74" spans="1:8">
      <c r="A74" s="27"/>
      <c r="B74" s="27"/>
      <c r="C74" s="27"/>
      <c r="D74" s="30"/>
      <c r="E74" s="30"/>
      <c r="F74" s="30"/>
      <c r="G74" s="30"/>
      <c r="H74" s="30"/>
    </row>
    <row r="75" spans="1:8">
      <c r="A75" s="27"/>
      <c r="B75" s="27"/>
      <c r="C75" s="27"/>
      <c r="D75" s="30"/>
      <c r="E75" s="30"/>
      <c r="F75" s="30"/>
      <c r="G75" s="30"/>
      <c r="H75" s="30"/>
    </row>
    <row r="76" spans="1:8">
      <c r="A76" s="27"/>
      <c r="B76" s="27"/>
      <c r="C76" s="27"/>
      <c r="D76" s="30"/>
      <c r="E76" s="30"/>
      <c r="F76" s="30"/>
      <c r="G76" s="30"/>
      <c r="H76" s="30"/>
    </row>
    <row r="77" spans="1:8">
      <c r="A77" s="27"/>
      <c r="B77" s="27"/>
      <c r="C77" s="27"/>
      <c r="D77" s="30"/>
      <c r="E77" s="30"/>
      <c r="F77" s="30"/>
      <c r="G77" s="30"/>
      <c r="H77" s="30"/>
    </row>
    <row r="78" spans="1:8">
      <c r="A78" s="27"/>
      <c r="B78" s="27"/>
      <c r="C78" s="27"/>
      <c r="D78" s="30"/>
      <c r="E78" s="30"/>
      <c r="F78" s="30"/>
      <c r="G78" s="30"/>
      <c r="H78" s="30"/>
    </row>
    <row r="79" spans="1:8">
      <c r="A79" s="27"/>
      <c r="B79" s="27"/>
      <c r="C79" s="27"/>
      <c r="D79" s="30"/>
      <c r="E79" s="30"/>
      <c r="F79" s="30"/>
      <c r="G79" s="30"/>
      <c r="H79" s="30"/>
    </row>
    <row r="80" spans="1:8">
      <c r="A80" s="27"/>
      <c r="B80" s="27"/>
      <c r="C80" s="27"/>
      <c r="D80" s="30"/>
      <c r="E80" s="30"/>
      <c r="F80" s="30"/>
      <c r="G80" s="30"/>
      <c r="H80" s="30"/>
    </row>
    <row r="81" spans="1:8">
      <c r="A81" s="27"/>
      <c r="B81" s="27"/>
      <c r="C81" s="27"/>
      <c r="D81" s="30"/>
      <c r="E81" s="30"/>
      <c r="F81" s="30"/>
      <c r="G81" s="30"/>
      <c r="H81" s="30"/>
    </row>
    <row r="82" spans="1:8">
      <c r="A82" s="27"/>
      <c r="B82" s="27"/>
      <c r="C82" s="27"/>
      <c r="D82" s="30"/>
      <c r="E82" s="30"/>
      <c r="F82" s="30"/>
      <c r="G82" s="30"/>
      <c r="H82" s="30"/>
    </row>
    <row r="83" spans="1:8">
      <c r="A83" s="27"/>
      <c r="B83" s="27"/>
      <c r="C83" s="27"/>
      <c r="D83" s="30"/>
      <c r="E83" s="30"/>
      <c r="F83" s="30"/>
      <c r="G83" s="30"/>
      <c r="H83" s="30"/>
    </row>
    <row r="84" spans="1:8">
      <c r="A84" s="27"/>
      <c r="B84" s="27"/>
      <c r="C84" s="27"/>
      <c r="D84" s="30"/>
      <c r="E84" s="30"/>
      <c r="F84" s="30"/>
      <c r="G84" s="30"/>
      <c r="H84" s="30"/>
    </row>
    <row r="85" spans="1:8">
      <c r="A85" s="27"/>
      <c r="B85" s="27"/>
      <c r="C85" s="27"/>
      <c r="D85" s="30"/>
      <c r="E85" s="30"/>
      <c r="F85" s="30"/>
      <c r="G85" s="30"/>
      <c r="H85" s="30"/>
    </row>
    <row r="86" spans="1:8">
      <c r="A86" s="27"/>
      <c r="B86" s="27"/>
      <c r="C86" s="27"/>
      <c r="D86" s="30"/>
      <c r="E86" s="30"/>
      <c r="F86" s="30"/>
      <c r="G86" s="30"/>
      <c r="H86" s="30"/>
    </row>
    <row r="87" spans="1:8">
      <c r="A87" s="27"/>
      <c r="B87" s="27"/>
      <c r="C87" s="27"/>
      <c r="D87" s="30"/>
      <c r="E87" s="30"/>
      <c r="F87" s="30"/>
      <c r="G87" s="30"/>
      <c r="H87" s="30"/>
    </row>
    <row r="88" spans="1:8">
      <c r="A88" s="27"/>
      <c r="B88" s="27"/>
      <c r="C88" s="27"/>
      <c r="D88" s="30"/>
      <c r="E88" s="30"/>
      <c r="F88" s="30"/>
      <c r="G88" s="30"/>
      <c r="H88" s="30"/>
    </row>
    <row r="89" spans="1:8">
      <c r="A89" s="27"/>
      <c r="B89" s="27"/>
      <c r="C89" s="27"/>
      <c r="D89" s="30"/>
      <c r="E89" s="30"/>
      <c r="F89" s="30"/>
      <c r="G89" s="30"/>
      <c r="H89" s="30"/>
    </row>
    <row r="90" spans="1:8">
      <c r="A90" s="27"/>
      <c r="B90" s="27"/>
      <c r="C90" s="27"/>
      <c r="D90" s="30"/>
      <c r="E90" s="30"/>
      <c r="F90" s="30"/>
      <c r="G90" s="30"/>
      <c r="H90" s="30"/>
    </row>
    <row r="91" spans="1:8">
      <c r="A91" s="27"/>
      <c r="B91" s="27"/>
      <c r="C91" s="27"/>
      <c r="D91" s="30"/>
      <c r="E91" s="30"/>
      <c r="F91" s="30"/>
      <c r="G91" s="30"/>
      <c r="H91" s="30"/>
    </row>
    <row r="92" spans="1:8">
      <c r="A92" s="27"/>
      <c r="B92" s="27"/>
      <c r="C92" s="27"/>
      <c r="D92" s="30"/>
      <c r="E92" s="30"/>
      <c r="F92" s="30"/>
      <c r="G92" s="30"/>
      <c r="H92" s="30"/>
    </row>
    <row r="93" spans="1:8">
      <c r="A93" s="27"/>
      <c r="B93" s="27"/>
      <c r="C93" s="27"/>
      <c r="D93" s="30"/>
      <c r="E93" s="30"/>
      <c r="F93" s="30"/>
      <c r="G93" s="30"/>
      <c r="H93" s="30"/>
    </row>
    <row r="94" spans="1:8">
      <c r="A94" s="27"/>
      <c r="B94" s="27"/>
      <c r="C94" s="27"/>
      <c r="D94" s="30"/>
      <c r="E94" s="30"/>
      <c r="F94" s="30"/>
      <c r="G94" s="30"/>
      <c r="H94" s="30"/>
    </row>
    <row r="95" spans="1:8">
      <c r="A95" s="27"/>
      <c r="B95" s="27"/>
      <c r="C95" s="27"/>
      <c r="D95" s="30"/>
      <c r="E95" s="30"/>
      <c r="F95" s="30"/>
      <c r="G95" s="30"/>
      <c r="H95" s="30"/>
    </row>
    <row r="96" spans="1:8">
      <c r="A96" s="27"/>
      <c r="B96" s="27"/>
      <c r="C96" s="27"/>
      <c r="D96" s="30"/>
      <c r="E96" s="30"/>
      <c r="F96" s="30"/>
      <c r="G96" s="30"/>
      <c r="H96" s="30"/>
    </row>
    <row r="97" spans="1:8">
      <c r="A97" s="27"/>
      <c r="B97" s="27"/>
      <c r="C97" s="27"/>
      <c r="D97" s="30"/>
      <c r="E97" s="30"/>
      <c r="F97" s="30"/>
      <c r="G97" s="30"/>
      <c r="H97" s="30"/>
    </row>
    <row r="98" spans="1:8">
      <c r="A98" s="27"/>
      <c r="B98" s="27"/>
      <c r="C98" s="27"/>
      <c r="D98" s="30"/>
      <c r="E98" s="30"/>
      <c r="F98" s="30"/>
      <c r="G98" s="30"/>
      <c r="H98" s="30"/>
    </row>
    <row r="99" spans="1:8">
      <c r="A99" s="27"/>
      <c r="B99" s="27"/>
      <c r="C99" s="27"/>
      <c r="D99" s="30"/>
      <c r="E99" s="30"/>
      <c r="F99" s="30"/>
      <c r="G99" s="30"/>
      <c r="H99" s="30"/>
    </row>
    <row r="100" spans="1:8">
      <c r="A100" s="27"/>
      <c r="B100" s="27"/>
      <c r="C100" s="27"/>
      <c r="D100" s="30"/>
      <c r="E100" s="30"/>
      <c r="F100" s="30"/>
      <c r="G100" s="30"/>
      <c r="H100" s="30"/>
    </row>
    <row r="101" spans="1:8">
      <c r="A101" s="27"/>
      <c r="B101" s="27"/>
      <c r="C101" s="27"/>
      <c r="D101" s="30"/>
      <c r="E101" s="30"/>
      <c r="F101" s="30"/>
      <c r="G101" s="30"/>
      <c r="H101" s="30"/>
    </row>
    <row r="102" spans="1:8">
      <c r="A102" s="27"/>
      <c r="B102" s="27"/>
      <c r="C102" s="27"/>
      <c r="D102" s="30"/>
      <c r="E102" s="30"/>
      <c r="F102" s="30"/>
      <c r="G102" s="30"/>
      <c r="H102" s="30"/>
    </row>
    <row r="103" spans="1:8">
      <c r="A103" s="27"/>
      <c r="B103" s="27"/>
      <c r="C103" s="27"/>
      <c r="D103" s="30"/>
      <c r="E103" s="30"/>
      <c r="F103" s="30"/>
      <c r="G103" s="30"/>
      <c r="H103" s="30"/>
    </row>
    <row r="104" spans="1:8">
      <c r="A104" s="27"/>
      <c r="B104" s="27"/>
      <c r="C104" s="27"/>
      <c r="D104" s="30"/>
      <c r="E104" s="30"/>
      <c r="F104" s="30"/>
      <c r="G104" s="30"/>
      <c r="H104" s="30"/>
    </row>
    <row r="105" spans="1:8">
      <c r="A105" s="27"/>
      <c r="B105" s="27"/>
      <c r="C105" s="27"/>
      <c r="D105" s="30"/>
      <c r="E105" s="30"/>
      <c r="F105" s="30"/>
      <c r="G105" s="30"/>
      <c r="H105" s="30"/>
    </row>
    <row r="106" spans="1:8">
      <c r="A106" s="27"/>
      <c r="B106" s="27"/>
      <c r="C106" s="27"/>
      <c r="D106" s="30"/>
      <c r="E106" s="30"/>
      <c r="F106" s="30"/>
      <c r="G106" s="30"/>
      <c r="H106" s="30"/>
    </row>
    <row r="107" spans="1:8">
      <c r="A107" s="27"/>
      <c r="B107" s="27"/>
      <c r="C107" s="27"/>
      <c r="D107" s="30"/>
      <c r="E107" s="30"/>
      <c r="F107" s="30"/>
      <c r="G107" s="30"/>
      <c r="H107" s="30"/>
    </row>
    <row r="108" spans="1:8">
      <c r="A108" s="27"/>
      <c r="B108" s="27"/>
      <c r="C108" s="27"/>
      <c r="D108" s="30"/>
      <c r="E108" s="30"/>
      <c r="F108" s="30"/>
      <c r="G108" s="30"/>
      <c r="H108" s="30"/>
    </row>
    <row r="109" spans="1:8">
      <c r="A109" s="27"/>
      <c r="B109" s="27"/>
      <c r="C109" s="27"/>
      <c r="D109" s="30"/>
      <c r="E109" s="30"/>
      <c r="F109" s="30"/>
      <c r="G109" s="30"/>
      <c r="H109" s="30"/>
    </row>
    <row r="110" spans="1:8">
      <c r="A110" s="27"/>
      <c r="B110" s="27"/>
      <c r="C110" s="27"/>
      <c r="D110" s="30"/>
      <c r="E110" s="30"/>
      <c r="F110" s="30"/>
      <c r="G110" s="30"/>
      <c r="H110" s="30"/>
    </row>
    <row r="111" spans="1:8">
      <c r="A111" s="27"/>
      <c r="B111" s="27"/>
      <c r="C111" s="27"/>
      <c r="D111" s="30"/>
      <c r="E111" s="30"/>
      <c r="F111" s="30"/>
      <c r="G111" s="30"/>
      <c r="H111" s="30"/>
    </row>
    <row r="112" spans="1:8">
      <c r="A112" s="27"/>
      <c r="B112" s="27"/>
      <c r="C112" s="27"/>
      <c r="D112" s="30"/>
      <c r="E112" s="30"/>
      <c r="F112" s="30"/>
      <c r="G112" s="30"/>
      <c r="H112" s="30"/>
    </row>
    <row r="113" spans="1:8">
      <c r="A113" s="27"/>
      <c r="B113" s="27"/>
      <c r="C113" s="27"/>
      <c r="D113" s="30"/>
      <c r="E113" s="30"/>
      <c r="F113" s="30"/>
      <c r="G113" s="30"/>
      <c r="H113" s="30"/>
    </row>
    <row r="114" spans="1:8">
      <c r="A114" s="27"/>
      <c r="B114" s="27"/>
      <c r="C114" s="27"/>
      <c r="D114" s="30"/>
      <c r="E114" s="30"/>
      <c r="F114" s="30"/>
      <c r="G114" s="30"/>
      <c r="H114" s="30"/>
    </row>
  </sheetData>
  <sortState xmlns:xlrd2="http://schemas.microsoft.com/office/spreadsheetml/2017/richdata2" ref="A13:I25">
    <sortCondition ref="H13:H25"/>
    <sortCondition ref="F13:F25"/>
    <sortCondition ref="E13:E25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5" bestFit="1" customWidth="1"/>
    <col min="11" max="16384" width="11.42578125" style="1"/>
  </cols>
  <sheetData>
    <row r="1" spans="1:11" ht="30.75">
      <c r="A1" s="115" t="s">
        <v>6</v>
      </c>
      <c r="B1" s="115"/>
      <c r="C1" s="115"/>
      <c r="D1" s="115"/>
      <c r="E1" s="115"/>
      <c r="F1" s="115"/>
      <c r="G1" s="115"/>
      <c r="H1" s="115"/>
      <c r="I1" s="1"/>
    </row>
    <row r="2" spans="1:11" ht="30.75">
      <c r="A2" s="115" t="s">
        <v>7</v>
      </c>
      <c r="B2" s="115"/>
      <c r="C2" s="115"/>
      <c r="D2" s="115"/>
      <c r="E2" s="115"/>
      <c r="F2" s="115"/>
      <c r="G2" s="115"/>
      <c r="H2" s="115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6" t="str">
        <f>'CAB Hasta 9,9'!A4:H4</f>
        <v>TANDIL</v>
      </c>
      <c r="B4" s="116"/>
      <c r="C4" s="116"/>
      <c r="D4" s="116"/>
      <c r="E4" s="116"/>
      <c r="F4" s="116"/>
      <c r="G4" s="116"/>
      <c r="H4" s="116"/>
      <c r="I4" s="1"/>
    </row>
    <row r="5" spans="1:11" ht="25.5">
      <c r="A5" s="116" t="str">
        <f>'CAB Hasta 9,9'!A5:H5</f>
        <v>GOLF CLUB</v>
      </c>
      <c r="B5" s="116"/>
      <c r="C5" s="116"/>
      <c r="D5" s="116"/>
      <c r="E5" s="116"/>
      <c r="F5" s="116"/>
      <c r="G5" s="116"/>
      <c r="H5" s="116"/>
      <c r="I5" s="1"/>
    </row>
    <row r="6" spans="1:11" ht="26.25">
      <c r="A6" s="121" t="str">
        <f>'CAB Hasta 9,9'!A6:H6</f>
        <v>8° FECHA DEL RANKING DE MAYORES</v>
      </c>
      <c r="B6" s="121"/>
      <c r="C6" s="121"/>
      <c r="D6" s="121"/>
      <c r="E6" s="121"/>
      <c r="F6" s="121"/>
      <c r="G6" s="121"/>
      <c r="H6" s="121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8" t="str">
        <f>'CAB Hasta 9,9'!A8:H8</f>
        <v>DOS VUELTAS DE 9 HOYOS MEDAL PLAY</v>
      </c>
      <c r="B8" s="118"/>
      <c r="C8" s="118"/>
      <c r="D8" s="118"/>
      <c r="E8" s="118"/>
      <c r="F8" s="118"/>
      <c r="G8" s="118"/>
      <c r="H8" s="118"/>
      <c r="I8" s="1"/>
    </row>
    <row r="9" spans="1:11" ht="19.5">
      <c r="A9" s="119" t="str">
        <f>'CAB Hasta 9,9'!A9:H9</f>
        <v>SABADO 07 DE OCTUBRE E 2023</v>
      </c>
      <c r="B9" s="119"/>
      <c r="C9" s="119"/>
      <c r="D9" s="119"/>
      <c r="E9" s="119"/>
      <c r="F9" s="119"/>
      <c r="G9" s="119"/>
      <c r="H9" s="119"/>
      <c r="I9" s="1"/>
    </row>
    <row r="10" spans="1:11" ht="20.25" thickBot="1">
      <c r="A10" s="43"/>
      <c r="B10" s="43"/>
      <c r="C10" s="43"/>
      <c r="D10" s="43"/>
      <c r="E10" s="43"/>
      <c r="F10" s="43"/>
      <c r="G10" s="43"/>
      <c r="H10" s="43"/>
      <c r="I10" s="1"/>
    </row>
    <row r="11" spans="1:11" ht="20.25" thickBot="1">
      <c r="A11" s="112" t="s">
        <v>17</v>
      </c>
      <c r="B11" s="113"/>
      <c r="C11" s="113"/>
      <c r="D11" s="113"/>
      <c r="E11" s="113"/>
      <c r="F11" s="113"/>
      <c r="G11" s="113"/>
      <c r="H11" s="114"/>
      <c r="I11" s="1"/>
    </row>
    <row r="12" spans="1:11" s="42" customFormat="1" ht="20.25" thickBot="1">
      <c r="A12" s="65" t="s">
        <v>0</v>
      </c>
      <c r="B12" s="66" t="s">
        <v>8</v>
      </c>
      <c r="C12" s="5" t="s">
        <v>13</v>
      </c>
      <c r="D12" s="67" t="s">
        <v>1</v>
      </c>
      <c r="E12" s="67" t="s">
        <v>2</v>
      </c>
      <c r="F12" s="67" t="s">
        <v>3</v>
      </c>
      <c r="G12" s="67" t="s">
        <v>4</v>
      </c>
      <c r="H12" s="67" t="s">
        <v>5</v>
      </c>
      <c r="I12" s="51" t="s">
        <v>21</v>
      </c>
      <c r="J12" s="50"/>
      <c r="K12" s="52" t="s">
        <v>22</v>
      </c>
    </row>
    <row r="13" spans="1:11" ht="19.5">
      <c r="A13" s="31" t="s">
        <v>146</v>
      </c>
      <c r="B13" s="39" t="s">
        <v>173</v>
      </c>
      <c r="C13" s="40">
        <v>28.7</v>
      </c>
      <c r="D13" s="41">
        <v>30</v>
      </c>
      <c r="E13" s="40">
        <v>45</v>
      </c>
      <c r="F13" s="40">
        <v>49</v>
      </c>
      <c r="G13" s="29">
        <f>SUM(E13+F13)</f>
        <v>94</v>
      </c>
      <c r="H13" s="142">
        <f>(G13-D13)</f>
        <v>64</v>
      </c>
      <c r="I13" s="68">
        <v>21829</v>
      </c>
      <c r="J13" s="64" t="s">
        <v>18</v>
      </c>
      <c r="K13" s="53">
        <f t="shared" ref="K13:K26" si="0">(F13-D13*0.5)</f>
        <v>34</v>
      </c>
    </row>
    <row r="14" spans="1:11" ht="19.5">
      <c r="A14" s="31" t="s">
        <v>48</v>
      </c>
      <c r="B14" s="39" t="s">
        <v>161</v>
      </c>
      <c r="C14" s="40">
        <v>27.5</v>
      </c>
      <c r="D14" s="41">
        <v>29</v>
      </c>
      <c r="E14" s="40">
        <v>43</v>
      </c>
      <c r="F14" s="40">
        <v>52</v>
      </c>
      <c r="G14" s="29">
        <f>SUM(E14+F14)</f>
        <v>95</v>
      </c>
      <c r="H14" s="142">
        <f>(G14-D14)</f>
        <v>66</v>
      </c>
      <c r="I14" s="68">
        <v>26466</v>
      </c>
      <c r="J14" s="64" t="s">
        <v>19</v>
      </c>
      <c r="K14" s="53">
        <f t="shared" si="0"/>
        <v>37.5</v>
      </c>
    </row>
    <row r="15" spans="1:11">
      <c r="A15" s="31" t="s">
        <v>138</v>
      </c>
      <c r="B15" s="39" t="s">
        <v>166</v>
      </c>
      <c r="C15" s="40">
        <v>27.4</v>
      </c>
      <c r="D15" s="41">
        <v>29</v>
      </c>
      <c r="E15" s="40">
        <v>46</v>
      </c>
      <c r="F15" s="40">
        <v>50</v>
      </c>
      <c r="G15" s="29">
        <f>SUM(E15+F15)</f>
        <v>96</v>
      </c>
      <c r="H15" s="55">
        <f>(G15-D15)</f>
        <v>67</v>
      </c>
      <c r="I15" s="68">
        <v>20817</v>
      </c>
      <c r="K15" s="53">
        <f t="shared" si="0"/>
        <v>35.5</v>
      </c>
    </row>
    <row r="16" spans="1:11">
      <c r="A16" s="31" t="s">
        <v>139</v>
      </c>
      <c r="B16" s="39" t="s">
        <v>160</v>
      </c>
      <c r="C16" s="40">
        <v>28.7</v>
      </c>
      <c r="D16" s="41">
        <v>30</v>
      </c>
      <c r="E16" s="40">
        <v>49</v>
      </c>
      <c r="F16" s="40">
        <v>52</v>
      </c>
      <c r="G16" s="29">
        <f>SUM(E16+F16)</f>
        <v>101</v>
      </c>
      <c r="H16" s="55">
        <f>(G16-D16)</f>
        <v>71</v>
      </c>
      <c r="I16" s="68">
        <v>27699</v>
      </c>
      <c r="K16" s="53">
        <f t="shared" si="0"/>
        <v>37</v>
      </c>
    </row>
    <row r="17" spans="1:11">
      <c r="A17" s="31" t="s">
        <v>158</v>
      </c>
      <c r="B17" s="39" t="s">
        <v>161</v>
      </c>
      <c r="C17" s="40">
        <v>31.5</v>
      </c>
      <c r="D17" s="41">
        <v>33</v>
      </c>
      <c r="E17" s="40">
        <v>56</v>
      </c>
      <c r="F17" s="40">
        <v>50</v>
      </c>
      <c r="G17" s="29">
        <f>SUM(E17+F17)</f>
        <v>106</v>
      </c>
      <c r="H17" s="55">
        <f>(G17-D17)</f>
        <v>73</v>
      </c>
      <c r="I17" s="68">
        <v>22808</v>
      </c>
      <c r="K17" s="53">
        <f t="shared" si="0"/>
        <v>33.5</v>
      </c>
    </row>
    <row r="18" spans="1:11">
      <c r="A18" s="31" t="s">
        <v>72</v>
      </c>
      <c r="B18" s="39" t="s">
        <v>174</v>
      </c>
      <c r="C18" s="40">
        <v>30</v>
      </c>
      <c r="D18" s="41">
        <v>32</v>
      </c>
      <c r="E18" s="40">
        <v>53</v>
      </c>
      <c r="F18" s="40">
        <v>53</v>
      </c>
      <c r="G18" s="29">
        <f>SUM(E18+F18)</f>
        <v>106</v>
      </c>
      <c r="H18" s="55">
        <f>(G18-D18)</f>
        <v>74</v>
      </c>
      <c r="I18" s="68">
        <v>22259</v>
      </c>
      <c r="K18" s="53">
        <f t="shared" si="0"/>
        <v>37</v>
      </c>
    </row>
    <row r="19" spans="1:11">
      <c r="A19" s="31" t="s">
        <v>156</v>
      </c>
      <c r="B19" s="39" t="s">
        <v>161</v>
      </c>
      <c r="C19" s="40">
        <v>30.8</v>
      </c>
      <c r="D19" s="41">
        <v>33</v>
      </c>
      <c r="E19" s="40">
        <v>55</v>
      </c>
      <c r="F19" s="40">
        <v>63</v>
      </c>
      <c r="G19" s="29">
        <f>SUM(E19+F19)</f>
        <v>118</v>
      </c>
      <c r="H19" s="55">
        <f>(G19-D19)</f>
        <v>85</v>
      </c>
      <c r="I19" s="68">
        <v>24927</v>
      </c>
      <c r="K19" s="53">
        <f t="shared" si="0"/>
        <v>46.5</v>
      </c>
    </row>
    <row r="20" spans="1:11">
      <c r="A20" s="31" t="s">
        <v>147</v>
      </c>
      <c r="B20" s="39" t="s">
        <v>173</v>
      </c>
      <c r="C20" s="40">
        <v>25.5</v>
      </c>
      <c r="D20" s="41" t="s">
        <v>5</v>
      </c>
      <c r="E20" s="40" t="s">
        <v>186</v>
      </c>
      <c r="F20" s="40" t="s">
        <v>193</v>
      </c>
      <c r="G20" s="106" t="s">
        <v>9</v>
      </c>
      <c r="H20" s="71" t="s">
        <v>9</v>
      </c>
      <c r="I20" s="68">
        <v>25231</v>
      </c>
    </row>
    <row r="21" spans="1:11">
      <c r="A21" s="31" t="s">
        <v>108</v>
      </c>
      <c r="B21" s="39" t="s">
        <v>166</v>
      </c>
      <c r="C21" s="40">
        <v>25.6</v>
      </c>
      <c r="D21" s="41" t="s">
        <v>5</v>
      </c>
      <c r="E21" s="40" t="s">
        <v>186</v>
      </c>
      <c r="F21" s="40" t="s">
        <v>193</v>
      </c>
      <c r="G21" s="106" t="s">
        <v>9</v>
      </c>
      <c r="H21" s="71" t="s">
        <v>9</v>
      </c>
      <c r="I21" s="68">
        <v>18203</v>
      </c>
    </row>
    <row r="22" spans="1:11">
      <c r="A22" s="31" t="s">
        <v>144</v>
      </c>
      <c r="B22" s="39" t="s">
        <v>173</v>
      </c>
      <c r="C22" s="40">
        <v>25.8</v>
      </c>
      <c r="D22" s="41" t="s">
        <v>5</v>
      </c>
      <c r="E22" s="40" t="s">
        <v>186</v>
      </c>
      <c r="F22" s="40" t="s">
        <v>193</v>
      </c>
      <c r="G22" s="106" t="s">
        <v>9</v>
      </c>
      <c r="H22" s="71" t="s">
        <v>9</v>
      </c>
      <c r="I22" s="68">
        <v>25613</v>
      </c>
    </row>
    <row r="23" spans="1:11">
      <c r="A23" s="31" t="s">
        <v>179</v>
      </c>
      <c r="B23" s="39" t="s">
        <v>161</v>
      </c>
      <c r="C23" s="40">
        <v>26.2</v>
      </c>
      <c r="D23" s="41" t="s">
        <v>5</v>
      </c>
      <c r="E23" s="40" t="s">
        <v>186</v>
      </c>
      <c r="F23" s="40" t="s">
        <v>193</v>
      </c>
      <c r="G23" s="106" t="s">
        <v>9</v>
      </c>
      <c r="H23" s="71" t="s">
        <v>9</v>
      </c>
      <c r="I23" s="68">
        <v>18153</v>
      </c>
    </row>
    <row r="24" spans="1:11">
      <c r="A24" s="31" t="s">
        <v>129</v>
      </c>
      <c r="B24" s="39" t="s">
        <v>167</v>
      </c>
      <c r="C24" s="40">
        <v>26.5</v>
      </c>
      <c r="D24" s="41" t="s">
        <v>5</v>
      </c>
      <c r="E24" s="40" t="s">
        <v>186</v>
      </c>
      <c r="F24" s="40" t="s">
        <v>193</v>
      </c>
      <c r="G24" s="106" t="s">
        <v>9</v>
      </c>
      <c r="H24" s="71" t="s">
        <v>9</v>
      </c>
      <c r="I24" s="68">
        <v>21714</v>
      </c>
    </row>
    <row r="25" spans="1:11">
      <c r="A25" s="31" t="s">
        <v>145</v>
      </c>
      <c r="B25" s="39" t="s">
        <v>173</v>
      </c>
      <c r="C25" s="40">
        <v>27.7</v>
      </c>
      <c r="D25" s="41" t="s">
        <v>5</v>
      </c>
      <c r="E25" s="40" t="s">
        <v>186</v>
      </c>
      <c r="F25" s="40" t="s">
        <v>193</v>
      </c>
      <c r="G25" s="106" t="s">
        <v>9</v>
      </c>
      <c r="H25" s="71" t="s">
        <v>9</v>
      </c>
      <c r="I25" s="68">
        <v>25542</v>
      </c>
    </row>
    <row r="26" spans="1:11" ht="19.5" thickBot="1">
      <c r="A26" s="76" t="s">
        <v>130</v>
      </c>
      <c r="B26" s="77" t="s">
        <v>166</v>
      </c>
      <c r="C26" s="78">
        <v>33.4</v>
      </c>
      <c r="D26" s="79" t="s">
        <v>5</v>
      </c>
      <c r="E26" s="78" t="s">
        <v>186</v>
      </c>
      <c r="F26" s="78" t="s">
        <v>193</v>
      </c>
      <c r="G26" s="144" t="s">
        <v>9</v>
      </c>
      <c r="H26" s="82" t="s">
        <v>9</v>
      </c>
      <c r="I26" s="81">
        <v>24362</v>
      </c>
    </row>
    <row r="27" spans="1:11">
      <c r="A27" s="27"/>
      <c r="B27" s="27"/>
      <c r="C27" s="27"/>
      <c r="D27" s="30"/>
      <c r="E27" s="30"/>
      <c r="F27" s="30"/>
      <c r="G27" s="30"/>
      <c r="H27" s="30"/>
    </row>
    <row r="28" spans="1:11">
      <c r="A28" s="27"/>
      <c r="B28" s="27"/>
      <c r="C28" s="27"/>
      <c r="D28" s="30"/>
      <c r="E28" s="30"/>
      <c r="F28" s="30"/>
      <c r="G28" s="30"/>
      <c r="H28" s="30"/>
      <c r="K28" s="27"/>
    </row>
    <row r="29" spans="1:11">
      <c r="A29" s="27"/>
      <c r="B29" s="27"/>
      <c r="C29" s="27"/>
      <c r="D29" s="30"/>
      <c r="E29" s="30"/>
      <c r="F29" s="30"/>
      <c r="G29" s="30"/>
      <c r="H29" s="30"/>
      <c r="K29" s="27"/>
    </row>
    <row r="30" spans="1:11">
      <c r="A30" s="27"/>
      <c r="B30" s="27"/>
      <c r="C30" s="27"/>
      <c r="D30" s="30"/>
      <c r="E30" s="30"/>
      <c r="F30" s="30"/>
      <c r="G30" s="30"/>
      <c r="H30" s="30"/>
      <c r="K30" s="27"/>
    </row>
    <row r="31" spans="1:11">
      <c r="A31" s="27"/>
      <c r="B31" s="27"/>
      <c r="C31" s="27"/>
      <c r="D31" s="30"/>
      <c r="E31" s="30"/>
      <c r="F31" s="30"/>
      <c r="G31" s="30"/>
      <c r="H31" s="30"/>
      <c r="K31" s="27"/>
    </row>
    <row r="32" spans="1:11">
      <c r="A32" s="27"/>
      <c r="B32" s="27"/>
      <c r="C32" s="27"/>
      <c r="D32" s="30"/>
      <c r="E32" s="30"/>
      <c r="F32" s="30"/>
      <c r="G32" s="30"/>
      <c r="H32" s="30"/>
      <c r="K32" s="27"/>
    </row>
    <row r="33" spans="1:11">
      <c r="A33" s="27"/>
      <c r="B33" s="27"/>
      <c r="C33" s="27"/>
      <c r="D33" s="30"/>
      <c r="E33" s="30"/>
      <c r="F33" s="30"/>
      <c r="G33" s="30"/>
      <c r="H33" s="30"/>
      <c r="K33" s="27"/>
    </row>
    <row r="34" spans="1:11">
      <c r="A34" s="27"/>
      <c r="B34" s="27"/>
      <c r="C34" s="27"/>
      <c r="D34" s="30"/>
      <c r="E34" s="30"/>
      <c r="F34" s="30"/>
      <c r="G34" s="30"/>
      <c r="H34" s="30"/>
      <c r="K34" s="27"/>
    </row>
    <row r="35" spans="1:11">
      <c r="A35" s="27"/>
      <c r="B35" s="27"/>
      <c r="C35" s="27"/>
      <c r="D35" s="30"/>
      <c r="E35" s="30"/>
      <c r="F35" s="30"/>
      <c r="G35" s="30"/>
      <c r="H35" s="30"/>
      <c r="K35" s="27"/>
    </row>
    <row r="36" spans="1:11">
      <c r="A36" s="27"/>
      <c r="B36" s="27"/>
      <c r="C36" s="27"/>
      <c r="D36" s="30"/>
      <c r="E36" s="30"/>
      <c r="F36" s="30"/>
      <c r="G36" s="30"/>
      <c r="H36" s="30"/>
      <c r="K36" s="27"/>
    </row>
    <row r="37" spans="1:11">
      <c r="A37" s="27"/>
      <c r="B37" s="27"/>
      <c r="C37" s="27"/>
      <c r="D37" s="30"/>
      <c r="E37" s="30"/>
      <c r="F37" s="30"/>
      <c r="G37" s="30"/>
      <c r="H37" s="30"/>
      <c r="K37" s="27"/>
    </row>
    <row r="38" spans="1:11">
      <c r="A38" s="27"/>
      <c r="B38" s="27"/>
      <c r="C38" s="27"/>
      <c r="D38" s="30"/>
      <c r="E38" s="30"/>
      <c r="F38" s="30"/>
      <c r="G38" s="30"/>
      <c r="H38" s="30"/>
      <c r="K38" s="27"/>
    </row>
    <row r="39" spans="1:11">
      <c r="A39" s="27"/>
      <c r="B39" s="27"/>
      <c r="C39" s="27"/>
      <c r="D39" s="30"/>
      <c r="E39" s="30"/>
      <c r="F39" s="30"/>
      <c r="G39" s="30"/>
      <c r="H39" s="30"/>
      <c r="K39" s="27"/>
    </row>
    <row r="40" spans="1:11">
      <c r="A40" s="27"/>
      <c r="B40" s="27"/>
      <c r="C40" s="27"/>
      <c r="D40" s="30"/>
      <c r="E40" s="30"/>
      <c r="F40" s="30"/>
      <c r="G40" s="30"/>
      <c r="H40" s="30"/>
      <c r="K40" s="27"/>
    </row>
    <row r="41" spans="1:11">
      <c r="A41" s="27"/>
      <c r="B41" s="27"/>
      <c r="C41" s="27"/>
      <c r="D41" s="30"/>
      <c r="E41" s="30"/>
      <c r="F41" s="30"/>
      <c r="G41" s="30"/>
      <c r="H41" s="30"/>
      <c r="K41" s="27"/>
    </row>
    <row r="42" spans="1:11">
      <c r="A42" s="27"/>
      <c r="B42" s="27"/>
      <c r="C42" s="27"/>
      <c r="D42" s="30"/>
      <c r="E42" s="30"/>
      <c r="F42" s="30"/>
      <c r="G42" s="30"/>
      <c r="H42" s="30"/>
      <c r="K42" s="27"/>
    </row>
    <row r="43" spans="1:11">
      <c r="A43" s="27"/>
      <c r="B43" s="27"/>
      <c r="C43" s="27"/>
      <c r="D43" s="30"/>
      <c r="E43" s="30"/>
      <c r="F43" s="30"/>
      <c r="G43" s="30"/>
      <c r="H43" s="30"/>
      <c r="K43" s="27"/>
    </row>
    <row r="44" spans="1:11">
      <c r="A44" s="27"/>
      <c r="B44" s="27"/>
      <c r="C44" s="27"/>
      <c r="D44" s="30"/>
      <c r="E44" s="30"/>
      <c r="F44" s="30"/>
      <c r="G44" s="30"/>
      <c r="H44" s="30"/>
      <c r="K44" s="27"/>
    </row>
    <row r="45" spans="1:11">
      <c r="A45" s="27"/>
      <c r="B45" s="27"/>
      <c r="C45" s="27"/>
      <c r="D45" s="30"/>
      <c r="E45" s="30"/>
      <c r="F45" s="30"/>
      <c r="G45" s="30"/>
      <c r="H45" s="30"/>
      <c r="K45" s="27"/>
    </row>
    <row r="46" spans="1:11">
      <c r="A46" s="27"/>
      <c r="B46" s="27"/>
      <c r="C46" s="27"/>
      <c r="D46" s="30"/>
      <c r="E46" s="30"/>
      <c r="F46" s="30"/>
      <c r="G46" s="30"/>
      <c r="H46" s="30"/>
      <c r="K46" s="27"/>
    </row>
    <row r="47" spans="1:11">
      <c r="A47" s="27"/>
      <c r="B47" s="27"/>
      <c r="C47" s="27"/>
      <c r="D47" s="30"/>
      <c r="E47" s="30"/>
      <c r="F47" s="30"/>
      <c r="G47" s="30"/>
      <c r="H47" s="30"/>
      <c r="K47" s="27"/>
    </row>
    <row r="48" spans="1:11">
      <c r="A48" s="27"/>
      <c r="B48" s="27"/>
      <c r="C48" s="27"/>
      <c r="D48" s="30"/>
      <c r="E48" s="30"/>
      <c r="F48" s="30"/>
      <c r="G48" s="30"/>
      <c r="H48" s="30"/>
      <c r="K48" s="27"/>
    </row>
    <row r="49" spans="1:11">
      <c r="A49" s="27"/>
      <c r="B49" s="27"/>
      <c r="C49" s="27"/>
      <c r="D49" s="30"/>
      <c r="E49" s="30"/>
      <c r="F49" s="30"/>
      <c r="G49" s="30"/>
      <c r="H49" s="30"/>
      <c r="K49" s="27"/>
    </row>
    <row r="50" spans="1:11">
      <c r="A50" s="27"/>
      <c r="B50" s="27"/>
      <c r="C50" s="27"/>
      <c r="D50" s="30"/>
      <c r="E50" s="30"/>
      <c r="F50" s="30"/>
      <c r="G50" s="30"/>
      <c r="H50" s="30"/>
      <c r="K50" s="27"/>
    </row>
    <row r="51" spans="1:11">
      <c r="A51" s="27"/>
      <c r="B51" s="27"/>
      <c r="C51" s="27"/>
      <c r="D51" s="30"/>
      <c r="E51" s="30"/>
      <c r="F51" s="30"/>
      <c r="G51" s="30"/>
      <c r="H51" s="30"/>
      <c r="K51" s="27"/>
    </row>
    <row r="52" spans="1:11">
      <c r="A52" s="27"/>
      <c r="B52" s="27"/>
      <c r="C52" s="27"/>
      <c r="D52" s="30"/>
      <c r="E52" s="30"/>
      <c r="F52" s="30"/>
      <c r="G52" s="30"/>
      <c r="H52" s="30"/>
      <c r="K52" s="27"/>
    </row>
    <row r="53" spans="1:11">
      <c r="A53" s="27"/>
      <c r="B53" s="27"/>
      <c r="C53" s="27"/>
      <c r="D53" s="30"/>
      <c r="E53" s="30"/>
      <c r="F53" s="30"/>
      <c r="G53" s="30"/>
      <c r="H53" s="30"/>
      <c r="K53" s="27"/>
    </row>
    <row r="54" spans="1:11">
      <c r="A54" s="27"/>
      <c r="B54" s="27"/>
      <c r="C54" s="27"/>
      <c r="D54" s="30"/>
      <c r="E54" s="30"/>
      <c r="F54" s="30"/>
      <c r="G54" s="30"/>
      <c r="H54" s="30"/>
      <c r="K54" s="27"/>
    </row>
    <row r="55" spans="1:11">
      <c r="A55" s="27"/>
      <c r="B55" s="27"/>
      <c r="C55" s="27"/>
      <c r="D55" s="30"/>
      <c r="E55" s="30"/>
      <c r="F55" s="30"/>
      <c r="G55" s="30"/>
      <c r="H55" s="30"/>
      <c r="K55" s="27"/>
    </row>
    <row r="56" spans="1:11">
      <c r="A56" s="27"/>
      <c r="B56" s="27"/>
      <c r="C56" s="27"/>
      <c r="D56" s="30"/>
      <c r="E56" s="30"/>
      <c r="F56" s="30"/>
      <c r="G56" s="30"/>
      <c r="H56" s="30"/>
      <c r="K56" s="27"/>
    </row>
    <row r="57" spans="1:11">
      <c r="A57" s="27"/>
      <c r="B57" s="27"/>
      <c r="C57" s="27"/>
      <c r="D57" s="30"/>
      <c r="E57" s="30"/>
      <c r="F57" s="30"/>
      <c r="G57" s="30"/>
      <c r="H57" s="30"/>
      <c r="K57" s="27"/>
    </row>
    <row r="58" spans="1:11">
      <c r="A58" s="27"/>
      <c r="B58" s="27"/>
      <c r="C58" s="27"/>
      <c r="D58" s="30"/>
      <c r="E58" s="30"/>
      <c r="F58" s="30"/>
      <c r="G58" s="30"/>
      <c r="H58" s="30"/>
      <c r="K58" s="27"/>
    </row>
    <row r="59" spans="1:11">
      <c r="A59" s="27"/>
      <c r="B59" s="27"/>
      <c r="C59" s="27"/>
      <c r="D59" s="30"/>
      <c r="E59" s="30"/>
      <c r="F59" s="30"/>
      <c r="G59" s="30"/>
      <c r="H59" s="30"/>
      <c r="K59" s="27"/>
    </row>
    <row r="60" spans="1:11">
      <c r="A60" s="27"/>
      <c r="B60" s="27"/>
      <c r="C60" s="27"/>
      <c r="D60" s="30"/>
      <c r="E60" s="30"/>
      <c r="F60" s="30"/>
      <c r="G60" s="30"/>
      <c r="H60" s="30"/>
      <c r="K60" s="27"/>
    </row>
    <row r="61" spans="1:11">
      <c r="A61" s="27"/>
      <c r="B61" s="27"/>
      <c r="C61" s="27"/>
      <c r="D61" s="30"/>
      <c r="E61" s="30"/>
      <c r="F61" s="30"/>
      <c r="G61" s="30"/>
      <c r="H61" s="30"/>
      <c r="K61" s="27"/>
    </row>
    <row r="62" spans="1:11">
      <c r="A62" s="27"/>
      <c r="B62" s="27"/>
      <c r="C62" s="27"/>
      <c r="D62" s="30"/>
      <c r="E62" s="30"/>
      <c r="F62" s="30"/>
      <c r="G62" s="30"/>
      <c r="H62" s="30"/>
      <c r="K62" s="27"/>
    </row>
    <row r="63" spans="1:11">
      <c r="A63" s="27"/>
      <c r="B63" s="27"/>
      <c r="C63" s="27"/>
      <c r="D63" s="30"/>
      <c r="E63" s="30"/>
      <c r="F63" s="30"/>
      <c r="G63" s="30"/>
      <c r="H63" s="30"/>
      <c r="K63" s="27"/>
    </row>
    <row r="64" spans="1:11">
      <c r="A64" s="27"/>
      <c r="B64" s="27"/>
      <c r="C64" s="27"/>
      <c r="D64" s="30"/>
      <c r="E64" s="30"/>
      <c r="F64" s="30"/>
      <c r="G64" s="30"/>
      <c r="H64" s="30"/>
      <c r="K64" s="27"/>
    </row>
    <row r="65" spans="1:11">
      <c r="A65" s="27"/>
      <c r="B65" s="27"/>
      <c r="C65" s="27"/>
      <c r="D65" s="30"/>
      <c r="E65" s="30"/>
      <c r="F65" s="30"/>
      <c r="G65" s="30"/>
      <c r="H65" s="30"/>
      <c r="K65" s="27"/>
    </row>
    <row r="66" spans="1:11">
      <c r="A66" s="27"/>
      <c r="B66" s="27"/>
      <c r="C66" s="27"/>
      <c r="D66" s="30"/>
      <c r="E66" s="30"/>
      <c r="F66" s="30"/>
      <c r="G66" s="30"/>
      <c r="H66" s="30"/>
      <c r="K66" s="27"/>
    </row>
    <row r="67" spans="1:11">
      <c r="A67" s="27"/>
      <c r="B67" s="27"/>
      <c r="C67" s="27"/>
      <c r="D67" s="30"/>
      <c r="E67" s="30"/>
      <c r="F67" s="30"/>
      <c r="G67" s="30"/>
      <c r="H67" s="30"/>
      <c r="K67" s="27"/>
    </row>
    <row r="68" spans="1:11">
      <c r="A68" s="27"/>
      <c r="B68" s="27"/>
      <c r="C68" s="27"/>
      <c r="D68" s="30"/>
      <c r="E68" s="30"/>
      <c r="F68" s="30"/>
      <c r="G68" s="30"/>
      <c r="H68" s="30"/>
      <c r="K68" s="27"/>
    </row>
    <row r="69" spans="1:11">
      <c r="A69" s="27"/>
      <c r="B69" s="27"/>
      <c r="C69" s="27"/>
      <c r="D69" s="30"/>
      <c r="E69" s="30"/>
      <c r="F69" s="30"/>
      <c r="G69" s="30"/>
      <c r="H69" s="30"/>
      <c r="K69" s="27"/>
    </row>
    <row r="70" spans="1:11">
      <c r="A70" s="27"/>
      <c r="B70" s="27"/>
      <c r="C70" s="27"/>
      <c r="D70" s="30"/>
      <c r="E70" s="30"/>
      <c r="F70" s="30"/>
      <c r="G70" s="30"/>
      <c r="H70" s="30"/>
      <c r="K70" s="27"/>
    </row>
    <row r="71" spans="1:11">
      <c r="A71" s="27"/>
      <c r="B71" s="27"/>
      <c r="C71" s="27"/>
      <c r="D71" s="30"/>
      <c r="E71" s="30"/>
      <c r="F71" s="30"/>
      <c r="G71" s="30"/>
      <c r="H71" s="30"/>
      <c r="K71" s="27"/>
    </row>
    <row r="72" spans="1:11">
      <c r="A72" s="27"/>
      <c r="B72" s="27"/>
      <c r="C72" s="27"/>
      <c r="D72" s="30"/>
      <c r="E72" s="30"/>
      <c r="F72" s="30"/>
      <c r="G72" s="30"/>
      <c r="H72" s="30"/>
      <c r="K72" s="27"/>
    </row>
    <row r="73" spans="1:11">
      <c r="A73" s="27"/>
      <c r="B73" s="27"/>
      <c r="C73" s="27"/>
      <c r="D73" s="30"/>
      <c r="E73" s="30"/>
      <c r="F73" s="30"/>
      <c r="G73" s="30"/>
      <c r="H73" s="30"/>
      <c r="K73" s="27"/>
    </row>
    <row r="74" spans="1:11">
      <c r="A74" s="27"/>
      <c r="B74" s="27"/>
      <c r="C74" s="27"/>
      <c r="D74" s="30"/>
      <c r="E74" s="30"/>
      <c r="F74" s="30"/>
      <c r="G74" s="30"/>
      <c r="H74" s="30"/>
      <c r="K74" s="27"/>
    </row>
    <row r="75" spans="1:11">
      <c r="A75" s="27"/>
      <c r="B75" s="27"/>
      <c r="C75" s="27"/>
      <c r="D75" s="30"/>
      <c r="E75" s="30"/>
      <c r="F75" s="30"/>
      <c r="G75" s="30"/>
      <c r="H75" s="30"/>
      <c r="K75" s="27"/>
    </row>
    <row r="76" spans="1:11">
      <c r="A76" s="27"/>
      <c r="B76" s="27"/>
      <c r="C76" s="27"/>
      <c r="D76" s="30"/>
      <c r="E76" s="30"/>
      <c r="F76" s="30"/>
      <c r="G76" s="30"/>
      <c r="H76" s="30"/>
      <c r="K76" s="27"/>
    </row>
    <row r="77" spans="1:11">
      <c r="A77" s="27"/>
      <c r="B77" s="27"/>
      <c r="C77" s="27"/>
      <c r="D77" s="30"/>
      <c r="E77" s="30"/>
      <c r="F77" s="30"/>
      <c r="G77" s="30"/>
      <c r="H77" s="30"/>
      <c r="K77" s="27"/>
    </row>
    <row r="78" spans="1:11">
      <c r="A78" s="27"/>
      <c r="B78" s="27"/>
      <c r="C78" s="27"/>
      <c r="D78" s="30"/>
      <c r="E78" s="30"/>
      <c r="F78" s="30"/>
      <c r="G78" s="30"/>
      <c r="H78" s="30"/>
      <c r="K78" s="27"/>
    </row>
    <row r="79" spans="1:11">
      <c r="A79" s="27"/>
      <c r="B79" s="27"/>
      <c r="C79" s="27"/>
      <c r="D79" s="30"/>
      <c r="E79" s="30"/>
      <c r="F79" s="30"/>
      <c r="G79" s="30"/>
      <c r="H79" s="30"/>
      <c r="K79" s="27"/>
    </row>
    <row r="80" spans="1:11">
      <c r="A80" s="27"/>
      <c r="B80" s="27"/>
      <c r="C80" s="27"/>
      <c r="D80" s="30"/>
      <c r="E80" s="30"/>
      <c r="F80" s="30"/>
      <c r="G80" s="30"/>
      <c r="H80" s="30"/>
      <c r="K80" s="27"/>
    </row>
    <row r="81" spans="1:11">
      <c r="A81" s="27"/>
      <c r="B81" s="27"/>
      <c r="C81" s="27"/>
      <c r="D81" s="30"/>
      <c r="E81" s="30"/>
      <c r="F81" s="30"/>
      <c r="G81" s="30"/>
      <c r="H81" s="30"/>
      <c r="K81" s="27"/>
    </row>
    <row r="82" spans="1:11">
      <c r="A82" s="27"/>
      <c r="B82" s="27"/>
      <c r="C82" s="27"/>
      <c r="D82" s="30"/>
      <c r="E82" s="30"/>
      <c r="F82" s="30"/>
      <c r="G82" s="30"/>
      <c r="H82" s="30"/>
      <c r="K82" s="27"/>
    </row>
    <row r="83" spans="1:11">
      <c r="A83" s="27"/>
      <c r="B83" s="27"/>
      <c r="C83" s="27"/>
      <c r="D83" s="30"/>
      <c r="E83" s="30"/>
      <c r="F83" s="30"/>
      <c r="G83" s="30"/>
      <c r="H83" s="30"/>
      <c r="K83" s="27"/>
    </row>
    <row r="84" spans="1:11">
      <c r="A84" s="27"/>
      <c r="B84" s="27"/>
      <c r="C84" s="27"/>
      <c r="D84" s="30"/>
      <c r="E84" s="30"/>
      <c r="F84" s="30"/>
      <c r="G84" s="30"/>
      <c r="H84" s="30"/>
      <c r="K84" s="27"/>
    </row>
    <row r="85" spans="1:11">
      <c r="A85" s="27"/>
      <c r="B85" s="27"/>
      <c r="C85" s="27"/>
      <c r="D85" s="30"/>
      <c r="E85" s="30"/>
      <c r="F85" s="30"/>
      <c r="G85" s="30"/>
      <c r="H85" s="30"/>
      <c r="K85" s="27"/>
    </row>
    <row r="86" spans="1:11">
      <c r="A86" s="27"/>
      <c r="B86" s="27"/>
      <c r="C86" s="27"/>
      <c r="D86" s="30"/>
      <c r="E86" s="30"/>
      <c r="F86" s="30"/>
      <c r="G86" s="30"/>
      <c r="H86" s="30"/>
      <c r="K86" s="27"/>
    </row>
    <row r="87" spans="1:11">
      <c r="A87" s="27"/>
      <c r="B87" s="27"/>
      <c r="C87" s="27"/>
      <c r="D87" s="30"/>
      <c r="E87" s="30"/>
      <c r="F87" s="30"/>
      <c r="G87" s="30"/>
      <c r="H87" s="30"/>
      <c r="K87" s="27"/>
    </row>
    <row r="88" spans="1:11">
      <c r="A88" s="27"/>
      <c r="B88" s="27"/>
      <c r="C88" s="27"/>
      <c r="D88" s="30"/>
      <c r="E88" s="30"/>
      <c r="F88" s="30"/>
      <c r="G88" s="30"/>
      <c r="H88" s="30"/>
      <c r="K88" s="27"/>
    </row>
    <row r="89" spans="1:11">
      <c r="A89" s="27"/>
      <c r="B89" s="27"/>
      <c r="C89" s="27"/>
      <c r="D89" s="30"/>
      <c r="E89" s="30"/>
      <c r="F89" s="30"/>
      <c r="G89" s="30"/>
      <c r="H89" s="30"/>
      <c r="K89" s="27"/>
    </row>
    <row r="90" spans="1:11">
      <c r="A90" s="27"/>
      <c r="B90" s="27"/>
      <c r="C90" s="27"/>
      <c r="D90" s="30"/>
      <c r="E90" s="30"/>
      <c r="F90" s="30"/>
      <c r="G90" s="30"/>
      <c r="H90" s="30"/>
      <c r="K90" s="27"/>
    </row>
    <row r="91" spans="1:11">
      <c r="A91" s="27"/>
      <c r="B91" s="27"/>
      <c r="C91" s="27"/>
      <c r="D91" s="30"/>
      <c r="E91" s="30"/>
      <c r="F91" s="30"/>
      <c r="G91" s="30"/>
      <c r="H91" s="30"/>
      <c r="K91" s="27"/>
    </row>
    <row r="92" spans="1:11">
      <c r="A92" s="27"/>
      <c r="B92" s="27"/>
      <c r="C92" s="27"/>
      <c r="D92" s="30"/>
      <c r="E92" s="30"/>
      <c r="F92" s="30"/>
      <c r="G92" s="30"/>
      <c r="H92" s="30"/>
      <c r="K92" s="27"/>
    </row>
    <row r="93" spans="1:11">
      <c r="A93" s="27"/>
      <c r="B93" s="27"/>
      <c r="C93" s="27"/>
      <c r="D93" s="30"/>
      <c r="E93" s="30"/>
      <c r="F93" s="30"/>
      <c r="G93" s="30"/>
      <c r="H93" s="30"/>
      <c r="K93" s="27"/>
    </row>
    <row r="94" spans="1:11">
      <c r="A94" s="27"/>
      <c r="B94" s="27"/>
      <c r="C94" s="27"/>
      <c r="D94" s="30"/>
      <c r="E94" s="30"/>
      <c r="F94" s="30"/>
      <c r="G94" s="30"/>
      <c r="H94" s="30"/>
      <c r="K94" s="27"/>
    </row>
    <row r="95" spans="1:11">
      <c r="A95" s="27"/>
      <c r="B95" s="27"/>
      <c r="C95" s="27"/>
      <c r="D95" s="30"/>
      <c r="E95" s="30"/>
      <c r="F95" s="30"/>
      <c r="G95" s="30"/>
      <c r="H95" s="30"/>
      <c r="K95" s="27"/>
    </row>
    <row r="96" spans="1:11">
      <c r="A96" s="27"/>
      <c r="B96" s="27"/>
      <c r="C96" s="27"/>
      <c r="D96" s="30"/>
      <c r="E96" s="30"/>
      <c r="F96" s="30"/>
      <c r="G96" s="30"/>
      <c r="H96" s="30"/>
      <c r="K96" s="27"/>
    </row>
    <row r="97" spans="1:11">
      <c r="A97" s="27"/>
      <c r="B97" s="27"/>
      <c r="C97" s="27"/>
      <c r="D97" s="30"/>
      <c r="E97" s="30"/>
      <c r="F97" s="30"/>
      <c r="G97" s="30"/>
      <c r="H97" s="30"/>
      <c r="K97" s="27"/>
    </row>
    <row r="98" spans="1:11">
      <c r="A98" s="27"/>
      <c r="B98" s="27"/>
      <c r="C98" s="27"/>
      <c r="D98" s="30"/>
      <c r="E98" s="30"/>
      <c r="F98" s="30"/>
      <c r="G98" s="30"/>
      <c r="H98" s="30"/>
      <c r="K98" s="27"/>
    </row>
    <row r="99" spans="1:11">
      <c r="A99" s="27"/>
      <c r="B99" s="27"/>
      <c r="C99" s="27"/>
      <c r="D99" s="30"/>
      <c r="E99" s="30"/>
      <c r="F99" s="30"/>
      <c r="G99" s="30"/>
      <c r="H99" s="30"/>
      <c r="K99" s="27"/>
    </row>
    <row r="100" spans="1:11">
      <c r="A100" s="27"/>
      <c r="B100" s="27"/>
      <c r="C100" s="27"/>
      <c r="D100" s="30"/>
      <c r="E100" s="30"/>
      <c r="F100" s="30"/>
      <c r="G100" s="30"/>
      <c r="H100" s="30"/>
      <c r="K100" s="27"/>
    </row>
    <row r="101" spans="1:11">
      <c r="A101" s="27"/>
      <c r="B101" s="27"/>
      <c r="C101" s="27"/>
      <c r="D101" s="30"/>
      <c r="E101" s="30"/>
      <c r="F101" s="30"/>
      <c r="G101" s="30"/>
      <c r="H101" s="30"/>
      <c r="K101" s="27"/>
    </row>
    <row r="102" spans="1:11">
      <c r="A102" s="27"/>
      <c r="B102" s="27"/>
      <c r="C102" s="27"/>
      <c r="D102" s="30"/>
      <c r="E102" s="30"/>
      <c r="F102" s="30"/>
      <c r="G102" s="30"/>
      <c r="H102" s="30"/>
      <c r="K102" s="27"/>
    </row>
    <row r="103" spans="1:11">
      <c r="A103" s="27"/>
      <c r="B103" s="27"/>
      <c r="C103" s="27"/>
      <c r="D103" s="30"/>
      <c r="E103" s="30"/>
      <c r="F103" s="30"/>
      <c r="G103" s="30"/>
      <c r="H103" s="30"/>
      <c r="K103" s="27"/>
    </row>
    <row r="104" spans="1:11">
      <c r="A104" s="27"/>
      <c r="B104" s="27"/>
      <c r="C104" s="27"/>
      <c r="D104" s="30"/>
      <c r="E104" s="30"/>
      <c r="F104" s="30"/>
      <c r="G104" s="30"/>
      <c r="H104" s="30"/>
      <c r="K104" s="27"/>
    </row>
    <row r="105" spans="1:11">
      <c r="A105" s="27"/>
      <c r="B105" s="27"/>
      <c r="C105" s="27"/>
      <c r="D105" s="30"/>
      <c r="E105" s="30"/>
      <c r="F105" s="30"/>
      <c r="G105" s="30"/>
      <c r="H105" s="30"/>
      <c r="K105" s="27"/>
    </row>
    <row r="106" spans="1:11">
      <c r="A106" s="27"/>
      <c r="B106" s="27"/>
      <c r="C106" s="27"/>
      <c r="D106" s="30"/>
      <c r="E106" s="30"/>
      <c r="F106" s="30"/>
      <c r="G106" s="30"/>
      <c r="H106" s="30"/>
      <c r="K106" s="27"/>
    </row>
    <row r="107" spans="1:11">
      <c r="A107" s="27"/>
      <c r="B107" s="27"/>
      <c r="C107" s="27"/>
      <c r="D107" s="30"/>
      <c r="E107" s="30"/>
      <c r="F107" s="30"/>
      <c r="G107" s="30"/>
      <c r="H107" s="30"/>
      <c r="K107" s="27"/>
    </row>
  </sheetData>
  <sortState xmlns:xlrd2="http://schemas.microsoft.com/office/spreadsheetml/2017/richdata2" ref="A13:I26">
    <sortCondition ref="H13:H26"/>
    <sortCondition ref="F13:F26"/>
    <sortCondition ref="E13:E26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5" bestFit="1" customWidth="1"/>
    <col min="11" max="16384" width="11.42578125" style="1"/>
  </cols>
  <sheetData>
    <row r="1" spans="1:21" ht="30.75">
      <c r="A1" s="115" t="s">
        <v>6</v>
      </c>
      <c r="B1" s="115"/>
      <c r="C1" s="115"/>
      <c r="D1" s="115"/>
      <c r="E1" s="115"/>
      <c r="F1" s="115"/>
      <c r="G1" s="115"/>
      <c r="H1" s="115"/>
      <c r="I1" s="1"/>
    </row>
    <row r="2" spans="1:21" ht="30.75">
      <c r="A2" s="115" t="s">
        <v>7</v>
      </c>
      <c r="B2" s="115"/>
      <c r="C2" s="115"/>
      <c r="D2" s="115"/>
      <c r="E2" s="115"/>
      <c r="F2" s="115"/>
      <c r="G2" s="115"/>
      <c r="H2" s="115"/>
      <c r="I2" s="1"/>
    </row>
    <row r="3" spans="1:21">
      <c r="D3" s="1"/>
      <c r="E3" s="1"/>
      <c r="F3" s="1"/>
      <c r="G3" s="1"/>
      <c r="H3" s="1"/>
      <c r="I3" s="1"/>
    </row>
    <row r="4" spans="1:21" ht="25.5">
      <c r="A4" s="116" t="str">
        <f>'CAB Hasta 9,9'!A4:H4</f>
        <v>TANDIL</v>
      </c>
      <c r="B4" s="116"/>
      <c r="C4" s="116"/>
      <c r="D4" s="116"/>
      <c r="E4" s="116"/>
      <c r="F4" s="116"/>
      <c r="G4" s="116"/>
      <c r="H4" s="116"/>
      <c r="I4" s="1"/>
    </row>
    <row r="5" spans="1:21" ht="25.5">
      <c r="A5" s="116" t="str">
        <f>'CAB Hasta 9,9'!A5:H5</f>
        <v>GOLF CLUB</v>
      </c>
      <c r="B5" s="116"/>
      <c r="C5" s="116"/>
      <c r="D5" s="116"/>
      <c r="E5" s="116"/>
      <c r="F5" s="116"/>
      <c r="G5" s="116"/>
      <c r="H5" s="116"/>
      <c r="I5" s="1"/>
    </row>
    <row r="6" spans="1:21" ht="26.25">
      <c r="A6" s="121" t="str">
        <f>'CAB Hasta 9,9'!A6:H6</f>
        <v>8° FECHA DEL RANKING DE MAYORES</v>
      </c>
      <c r="B6" s="121"/>
      <c r="C6" s="121"/>
      <c r="D6" s="121"/>
      <c r="E6" s="121"/>
      <c r="F6" s="121"/>
      <c r="G6" s="121"/>
      <c r="H6" s="121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18" t="str">
        <f>'CAB Hasta 9,9'!A8:H8</f>
        <v>DOS VUELTAS DE 9 HOYOS MEDAL PLAY</v>
      </c>
      <c r="B8" s="118"/>
      <c r="C8" s="118"/>
      <c r="D8" s="118"/>
      <c r="E8" s="118"/>
      <c r="F8" s="118"/>
      <c r="G8" s="118"/>
      <c r="H8" s="118"/>
      <c r="I8" s="1"/>
    </row>
    <row r="9" spans="1:21" ht="19.5">
      <c r="A9" s="119" t="str">
        <f>'CAB Hasta 9,9'!A9:H9</f>
        <v>SABADO 07 DE OCTUBRE E 2023</v>
      </c>
      <c r="B9" s="119"/>
      <c r="C9" s="119"/>
      <c r="D9" s="119"/>
      <c r="E9" s="119"/>
      <c r="F9" s="119"/>
      <c r="G9" s="119"/>
      <c r="H9" s="119"/>
      <c r="I9" s="1"/>
    </row>
    <row r="10" spans="1:21" ht="20.25" thickBot="1">
      <c r="A10" s="43"/>
      <c r="B10" s="43"/>
      <c r="C10" s="43"/>
      <c r="D10" s="43"/>
      <c r="E10" s="43"/>
      <c r="F10" s="43"/>
      <c r="G10" s="43"/>
      <c r="H10" s="43"/>
      <c r="I10" s="1"/>
    </row>
    <row r="11" spans="1:21" ht="20.25" thickBot="1">
      <c r="A11" s="112" t="s">
        <v>29</v>
      </c>
      <c r="B11" s="113"/>
      <c r="C11" s="113"/>
      <c r="D11" s="113"/>
      <c r="E11" s="113"/>
      <c r="F11" s="113"/>
      <c r="G11" s="113"/>
      <c r="H11" s="114"/>
      <c r="I11" s="1"/>
    </row>
    <row r="12" spans="1:21" s="42" customFormat="1" ht="20.25" thickBot="1">
      <c r="A12" s="65" t="s">
        <v>10</v>
      </c>
      <c r="B12" s="66" t="s">
        <v>8</v>
      </c>
      <c r="C12" s="5" t="s">
        <v>13</v>
      </c>
      <c r="D12" s="67" t="s">
        <v>1</v>
      </c>
      <c r="E12" s="67" t="s">
        <v>2</v>
      </c>
      <c r="F12" s="67" t="s">
        <v>3</v>
      </c>
      <c r="G12" s="67" t="s">
        <v>4</v>
      </c>
      <c r="H12" s="67" t="s">
        <v>5</v>
      </c>
      <c r="I12" s="51" t="s">
        <v>21</v>
      </c>
      <c r="J12" s="50"/>
      <c r="K12" s="52" t="s">
        <v>22</v>
      </c>
      <c r="M12" s="75"/>
      <c r="N12" s="75"/>
      <c r="O12" s="75"/>
      <c r="P12" s="75"/>
      <c r="Q12" s="75"/>
      <c r="R12" s="75"/>
      <c r="S12" s="75"/>
      <c r="T12" s="75"/>
      <c r="U12" s="75"/>
    </row>
    <row r="13" spans="1:21" ht="19.5">
      <c r="A13" s="31" t="s">
        <v>53</v>
      </c>
      <c r="B13" s="39" t="s">
        <v>161</v>
      </c>
      <c r="C13" s="40">
        <v>19.100000000000001</v>
      </c>
      <c r="D13" s="41">
        <v>19</v>
      </c>
      <c r="E13" s="40">
        <v>46</v>
      </c>
      <c r="F13" s="40">
        <v>44</v>
      </c>
      <c r="G13" s="29">
        <f>SUM(E13+F13)</f>
        <v>90</v>
      </c>
      <c r="H13" s="142">
        <f>(G13-D13)</f>
        <v>71</v>
      </c>
      <c r="I13" s="68">
        <v>21890</v>
      </c>
      <c r="J13" s="64" t="s">
        <v>18</v>
      </c>
      <c r="K13" s="53">
        <f t="shared" ref="K13:K22" si="0">(F13-D13*0.5)</f>
        <v>34.5</v>
      </c>
      <c r="M13" s="75"/>
      <c r="N13" s="75"/>
      <c r="O13" s="75"/>
      <c r="P13" s="75"/>
      <c r="Q13" s="75"/>
      <c r="R13" s="75"/>
      <c r="S13" s="75"/>
      <c r="T13" s="75"/>
      <c r="U13" s="75"/>
    </row>
    <row r="14" spans="1:21" ht="19.5">
      <c r="A14" s="31" t="s">
        <v>82</v>
      </c>
      <c r="B14" s="39" t="s">
        <v>167</v>
      </c>
      <c r="C14" s="40">
        <v>5.3</v>
      </c>
      <c r="D14" s="41">
        <v>5</v>
      </c>
      <c r="E14" s="40">
        <v>41</v>
      </c>
      <c r="F14" s="40">
        <v>42</v>
      </c>
      <c r="G14" s="145">
        <f>SUM(E14+F14)</f>
        <v>83</v>
      </c>
      <c r="H14" s="55">
        <f>(G14-D14)</f>
        <v>78</v>
      </c>
      <c r="I14" s="68">
        <v>25494</v>
      </c>
      <c r="J14" s="64" t="s">
        <v>27</v>
      </c>
      <c r="K14" s="53">
        <f t="shared" si="0"/>
        <v>39.5</v>
      </c>
      <c r="M14" s="75"/>
      <c r="N14" s="75"/>
      <c r="O14" s="75"/>
      <c r="P14" s="75"/>
      <c r="Q14" s="75"/>
      <c r="R14" s="75"/>
      <c r="S14" s="75"/>
      <c r="T14" s="75"/>
      <c r="U14" s="75"/>
    </row>
    <row r="15" spans="1:21" ht="19.5">
      <c r="A15" s="31" t="s">
        <v>54</v>
      </c>
      <c r="B15" s="39" t="s">
        <v>161</v>
      </c>
      <c r="C15" s="40">
        <v>14</v>
      </c>
      <c r="D15" s="41">
        <v>14</v>
      </c>
      <c r="E15" s="40">
        <v>42</v>
      </c>
      <c r="F15" s="40">
        <v>51</v>
      </c>
      <c r="G15" s="29">
        <f>SUM(E15+F15)</f>
        <v>93</v>
      </c>
      <c r="H15" s="55">
        <f>(G15-D15)</f>
        <v>79</v>
      </c>
      <c r="I15" s="68">
        <v>24239</v>
      </c>
      <c r="K15" s="53">
        <f t="shared" si="0"/>
        <v>44</v>
      </c>
      <c r="M15" s="84"/>
      <c r="N15" s="84"/>
      <c r="O15" s="84"/>
      <c r="P15" s="84"/>
      <c r="Q15" s="84"/>
      <c r="R15" s="84"/>
      <c r="S15" s="84"/>
      <c r="T15" s="84"/>
      <c r="U15" s="84"/>
    </row>
    <row r="16" spans="1:21" ht="19.5">
      <c r="A16" s="31" t="s">
        <v>83</v>
      </c>
      <c r="B16" s="39" t="s">
        <v>167</v>
      </c>
      <c r="C16" s="40">
        <v>2.6</v>
      </c>
      <c r="D16" s="41">
        <v>2</v>
      </c>
      <c r="E16" s="40">
        <v>44</v>
      </c>
      <c r="F16" s="40">
        <v>38</v>
      </c>
      <c r="G16" s="145">
        <f>SUM(E16+F16)</f>
        <v>82</v>
      </c>
      <c r="H16" s="55">
        <f>(G16-D16)</f>
        <v>80</v>
      </c>
      <c r="I16" s="68">
        <v>33060</v>
      </c>
      <c r="J16" s="64" t="s">
        <v>26</v>
      </c>
      <c r="K16" s="53">
        <f t="shared" si="0"/>
        <v>37</v>
      </c>
      <c r="M16" s="84"/>
      <c r="N16" s="84"/>
      <c r="O16" s="84"/>
      <c r="P16" s="84"/>
      <c r="Q16" s="84"/>
      <c r="R16" s="84"/>
      <c r="S16" s="84"/>
      <c r="T16" s="84"/>
      <c r="U16" s="84"/>
    </row>
    <row r="17" spans="1:21" ht="19.5">
      <c r="A17" s="31" t="s">
        <v>61</v>
      </c>
      <c r="B17" s="39" t="s">
        <v>170</v>
      </c>
      <c r="C17" s="40">
        <v>9.8000000000000007</v>
      </c>
      <c r="D17" s="41">
        <v>10</v>
      </c>
      <c r="E17" s="40">
        <v>43</v>
      </c>
      <c r="F17" s="40">
        <v>47</v>
      </c>
      <c r="G17" s="29">
        <f>SUM(E17+F17)</f>
        <v>90</v>
      </c>
      <c r="H17" s="55">
        <f>(G17-D17)</f>
        <v>80</v>
      </c>
      <c r="I17" s="68">
        <v>35020</v>
      </c>
      <c r="K17" s="53">
        <f t="shared" si="0"/>
        <v>42</v>
      </c>
      <c r="M17" s="84"/>
      <c r="N17" s="84"/>
      <c r="O17" s="84"/>
      <c r="P17" s="84"/>
      <c r="Q17" s="84"/>
      <c r="R17" s="84"/>
      <c r="S17" s="84"/>
      <c r="T17" s="84"/>
      <c r="U17" s="84"/>
    </row>
    <row r="18" spans="1:21" ht="19.5">
      <c r="A18" s="31" t="s">
        <v>109</v>
      </c>
      <c r="B18" s="39" t="s">
        <v>176</v>
      </c>
      <c r="C18" s="40">
        <v>16.7</v>
      </c>
      <c r="D18" s="41">
        <v>17</v>
      </c>
      <c r="E18" s="40">
        <v>51</v>
      </c>
      <c r="F18" s="40">
        <v>47</v>
      </c>
      <c r="G18" s="29">
        <f>SUM(E18+F18)</f>
        <v>98</v>
      </c>
      <c r="H18" s="55">
        <f>(G18-D18)</f>
        <v>81</v>
      </c>
      <c r="I18" s="68">
        <v>25038</v>
      </c>
      <c r="K18" s="53">
        <f t="shared" si="0"/>
        <v>38.5</v>
      </c>
      <c r="M18" s="84"/>
      <c r="N18" s="84"/>
      <c r="O18" s="84"/>
      <c r="P18" s="84"/>
      <c r="Q18" s="84"/>
      <c r="R18" s="84"/>
      <c r="S18" s="84"/>
      <c r="T18" s="84"/>
      <c r="U18" s="84"/>
    </row>
    <row r="19" spans="1:21">
      <c r="A19" s="31" t="s">
        <v>126</v>
      </c>
      <c r="B19" s="39" t="s">
        <v>160</v>
      </c>
      <c r="C19" s="40">
        <v>6.6</v>
      </c>
      <c r="D19" s="41">
        <v>6</v>
      </c>
      <c r="E19" s="40">
        <v>46</v>
      </c>
      <c r="F19" s="40">
        <v>45</v>
      </c>
      <c r="G19" s="29">
        <f>SUM(E19+F19)</f>
        <v>91</v>
      </c>
      <c r="H19" s="55">
        <f>(G19-D19)</f>
        <v>85</v>
      </c>
      <c r="I19" s="68">
        <v>25055</v>
      </c>
      <c r="K19" s="53">
        <f t="shared" si="0"/>
        <v>42</v>
      </c>
    </row>
    <row r="20" spans="1:21">
      <c r="A20" s="31" t="s">
        <v>110</v>
      </c>
      <c r="B20" s="39" t="s">
        <v>167</v>
      </c>
      <c r="C20" s="40">
        <v>13.7</v>
      </c>
      <c r="D20" s="41">
        <v>14</v>
      </c>
      <c r="E20" s="40" t="s">
        <v>185</v>
      </c>
      <c r="F20" s="40" t="s">
        <v>186</v>
      </c>
      <c r="G20" s="106" t="s">
        <v>9</v>
      </c>
      <c r="H20" s="71" t="s">
        <v>9</v>
      </c>
      <c r="I20" s="68">
        <v>25095</v>
      </c>
    </row>
    <row r="21" spans="1:21">
      <c r="A21" s="31" t="s">
        <v>81</v>
      </c>
      <c r="B21" s="39" t="s">
        <v>167</v>
      </c>
      <c r="C21" s="40">
        <v>0.5</v>
      </c>
      <c r="D21" s="41" t="s">
        <v>5</v>
      </c>
      <c r="E21" s="40" t="s">
        <v>186</v>
      </c>
      <c r="F21" s="40" t="s">
        <v>193</v>
      </c>
      <c r="G21" s="106" t="s">
        <v>9</v>
      </c>
      <c r="H21" s="71" t="s">
        <v>9</v>
      </c>
      <c r="I21" s="68">
        <v>25922</v>
      </c>
    </row>
    <row r="22" spans="1:21" ht="19.5" thickBot="1">
      <c r="A22" s="76" t="s">
        <v>84</v>
      </c>
      <c r="B22" s="77" t="s">
        <v>167</v>
      </c>
      <c r="C22" s="78">
        <v>8.4</v>
      </c>
      <c r="D22" s="79" t="s">
        <v>5</v>
      </c>
      <c r="E22" s="78" t="s">
        <v>186</v>
      </c>
      <c r="F22" s="78" t="s">
        <v>193</v>
      </c>
      <c r="G22" s="144" t="s">
        <v>9</v>
      </c>
      <c r="H22" s="82" t="s">
        <v>9</v>
      </c>
      <c r="I22" s="81">
        <v>23439</v>
      </c>
    </row>
    <row r="23" spans="1:21">
      <c r="D23" s="1"/>
      <c r="E23" s="1"/>
      <c r="F23" s="1"/>
      <c r="G23" s="1"/>
      <c r="H23" s="1"/>
      <c r="I23" s="1"/>
      <c r="J23" s="1"/>
    </row>
    <row r="24" spans="1:21">
      <c r="D24" s="1"/>
      <c r="E24" s="1"/>
      <c r="F24" s="1"/>
      <c r="G24" s="1"/>
      <c r="H24" s="1"/>
      <c r="I24" s="1"/>
      <c r="J24" s="1"/>
    </row>
    <row r="25" spans="1:21" ht="19.5" thickBot="1">
      <c r="D25" s="1"/>
      <c r="E25" s="1"/>
      <c r="F25" s="1"/>
      <c r="G25" s="1"/>
      <c r="H25" s="1"/>
      <c r="I25" s="1"/>
      <c r="J25" s="1"/>
    </row>
    <row r="26" spans="1:21" ht="20.25" thickBot="1">
      <c r="A26" s="112" t="s">
        <v>28</v>
      </c>
      <c r="B26" s="113"/>
      <c r="C26" s="113"/>
      <c r="D26" s="113"/>
      <c r="E26" s="113"/>
      <c r="F26" s="113"/>
      <c r="G26" s="113"/>
      <c r="H26" s="114"/>
      <c r="I26" s="1"/>
      <c r="J26" s="1"/>
    </row>
    <row r="27" spans="1:21" ht="20.25" thickBot="1">
      <c r="A27" s="65" t="s">
        <v>10</v>
      </c>
      <c r="B27" s="66" t="s">
        <v>8</v>
      </c>
      <c r="C27" s="5" t="s">
        <v>13</v>
      </c>
      <c r="D27" s="67" t="s">
        <v>1</v>
      </c>
      <c r="E27" s="67" t="s">
        <v>2</v>
      </c>
      <c r="F27" s="67" t="s">
        <v>3</v>
      </c>
      <c r="G27" s="67" t="s">
        <v>4</v>
      </c>
      <c r="H27" s="67" t="s">
        <v>5</v>
      </c>
      <c r="I27" s="51" t="s">
        <v>21</v>
      </c>
      <c r="J27" s="73"/>
      <c r="K27" s="74" t="s">
        <v>22</v>
      </c>
    </row>
    <row r="28" spans="1:21" ht="19.5">
      <c r="A28" s="31" t="s">
        <v>105</v>
      </c>
      <c r="B28" s="39" t="s">
        <v>166</v>
      </c>
      <c r="C28" s="40">
        <v>41.4</v>
      </c>
      <c r="D28" s="41">
        <v>43</v>
      </c>
      <c r="E28" s="40">
        <v>51</v>
      </c>
      <c r="F28" s="40">
        <v>57</v>
      </c>
      <c r="G28" s="29">
        <f>SUM(E28+F28)</f>
        <v>108</v>
      </c>
      <c r="H28" s="142">
        <f>(G28-D28)</f>
        <v>65</v>
      </c>
      <c r="I28" s="68">
        <v>20992</v>
      </c>
      <c r="J28" s="64" t="s">
        <v>18</v>
      </c>
      <c r="K28" s="53">
        <f t="shared" ref="K28:K36" si="1">(F28-D28*0.5)</f>
        <v>35.5</v>
      </c>
    </row>
    <row r="29" spans="1:21" ht="19.5">
      <c r="A29" s="31" t="s">
        <v>181</v>
      </c>
      <c r="B29" s="39" t="s">
        <v>161</v>
      </c>
      <c r="C29" s="40">
        <v>21.9</v>
      </c>
      <c r="D29" s="41">
        <v>22</v>
      </c>
      <c r="E29" s="40">
        <v>46</v>
      </c>
      <c r="F29" s="40">
        <v>44</v>
      </c>
      <c r="G29" s="29">
        <f>SUM(E29+F29)</f>
        <v>90</v>
      </c>
      <c r="H29" s="142">
        <f>(G29-D29)</f>
        <v>68</v>
      </c>
      <c r="I29" s="68">
        <v>34873</v>
      </c>
      <c r="J29" s="64" t="s">
        <v>19</v>
      </c>
      <c r="K29" s="53">
        <f t="shared" si="1"/>
        <v>33</v>
      </c>
    </row>
    <row r="30" spans="1:21">
      <c r="A30" s="31" t="s">
        <v>125</v>
      </c>
      <c r="B30" s="39" t="s">
        <v>160</v>
      </c>
      <c r="C30" s="40">
        <v>23.6</v>
      </c>
      <c r="D30" s="41">
        <v>24</v>
      </c>
      <c r="E30" s="40">
        <v>51</v>
      </c>
      <c r="F30" s="40">
        <v>46</v>
      </c>
      <c r="G30" s="29">
        <f>SUM(E30+F30)</f>
        <v>97</v>
      </c>
      <c r="H30" s="55">
        <f>(G30-D30)</f>
        <v>73</v>
      </c>
      <c r="I30" s="68">
        <v>27154</v>
      </c>
      <c r="K30" s="53">
        <f t="shared" si="1"/>
        <v>34</v>
      </c>
    </row>
    <row r="31" spans="1:21">
      <c r="A31" s="31" t="s">
        <v>69</v>
      </c>
      <c r="B31" s="39" t="s">
        <v>174</v>
      </c>
      <c r="C31" s="40">
        <v>33.9</v>
      </c>
      <c r="D31" s="41">
        <v>35</v>
      </c>
      <c r="E31" s="40">
        <v>55</v>
      </c>
      <c r="F31" s="40">
        <v>53</v>
      </c>
      <c r="G31" s="29">
        <f>SUM(E31+F31)</f>
        <v>108</v>
      </c>
      <c r="H31" s="55">
        <f>(G31-D31)</f>
        <v>73</v>
      </c>
      <c r="I31" s="68">
        <v>21897</v>
      </c>
      <c r="K31" s="53">
        <f t="shared" si="1"/>
        <v>35.5</v>
      </c>
    </row>
    <row r="32" spans="1:21">
      <c r="A32" s="31" t="s">
        <v>182</v>
      </c>
      <c r="B32" s="39" t="s">
        <v>161</v>
      </c>
      <c r="C32" s="40">
        <v>24.4</v>
      </c>
      <c r="D32" s="41">
        <v>25</v>
      </c>
      <c r="E32" s="40">
        <v>49</v>
      </c>
      <c r="F32" s="40">
        <v>52</v>
      </c>
      <c r="G32" s="29">
        <f>SUM(E32+F32)</f>
        <v>101</v>
      </c>
      <c r="H32" s="55">
        <f>(G32-D32)</f>
        <v>76</v>
      </c>
      <c r="I32" s="68">
        <v>26967</v>
      </c>
      <c r="K32" s="53">
        <f t="shared" si="1"/>
        <v>39.5</v>
      </c>
    </row>
    <row r="33" spans="1:11">
      <c r="A33" s="31" t="s">
        <v>127</v>
      </c>
      <c r="B33" s="39" t="s">
        <v>160</v>
      </c>
      <c r="C33" s="40">
        <v>28.6</v>
      </c>
      <c r="D33" s="41">
        <v>29</v>
      </c>
      <c r="E33" s="40">
        <v>52</v>
      </c>
      <c r="F33" s="40">
        <v>54</v>
      </c>
      <c r="G33" s="29">
        <f>SUM(E33+F33)</f>
        <v>106</v>
      </c>
      <c r="H33" s="55">
        <f>(G33-D33)</f>
        <v>77</v>
      </c>
      <c r="I33" s="68">
        <v>23988</v>
      </c>
      <c r="K33" s="53">
        <f t="shared" si="1"/>
        <v>39.5</v>
      </c>
    </row>
    <row r="34" spans="1:11">
      <c r="A34" s="31" t="s">
        <v>124</v>
      </c>
      <c r="B34" s="39" t="s">
        <v>160</v>
      </c>
      <c r="C34" s="40">
        <v>38.9</v>
      </c>
      <c r="D34" s="41">
        <v>40</v>
      </c>
      <c r="E34" s="40">
        <v>58</v>
      </c>
      <c r="F34" s="40">
        <v>64</v>
      </c>
      <c r="G34" s="29">
        <f>SUM(E34+F34)</f>
        <v>122</v>
      </c>
      <c r="H34" s="55">
        <f>(G34-D34)</f>
        <v>82</v>
      </c>
      <c r="I34" s="68">
        <v>23748</v>
      </c>
      <c r="K34" s="53">
        <f t="shared" si="1"/>
        <v>44</v>
      </c>
    </row>
    <row r="35" spans="1:11">
      <c r="A35" s="31" t="s">
        <v>106</v>
      </c>
      <c r="B35" s="39" t="s">
        <v>166</v>
      </c>
      <c r="C35" s="40">
        <v>39.9</v>
      </c>
      <c r="D35" s="41">
        <v>41</v>
      </c>
      <c r="E35" s="40">
        <v>60</v>
      </c>
      <c r="F35" s="40">
        <v>64</v>
      </c>
      <c r="G35" s="29">
        <f>SUM(E35+F35)</f>
        <v>124</v>
      </c>
      <c r="H35" s="55">
        <f>(G35-D35)</f>
        <v>83</v>
      </c>
      <c r="I35" s="68">
        <v>20615</v>
      </c>
      <c r="K35" s="53">
        <f t="shared" si="1"/>
        <v>43.5</v>
      </c>
    </row>
    <row r="36" spans="1:11" ht="19.5" thickBot="1">
      <c r="A36" s="76" t="s">
        <v>180</v>
      </c>
      <c r="B36" s="77" t="s">
        <v>161</v>
      </c>
      <c r="C36" s="78">
        <v>21.1</v>
      </c>
      <c r="D36" s="79" t="s">
        <v>5</v>
      </c>
      <c r="E36" s="78" t="s">
        <v>186</v>
      </c>
      <c r="F36" s="78" t="s">
        <v>193</v>
      </c>
      <c r="G36" s="144" t="s">
        <v>9</v>
      </c>
      <c r="H36" s="82" t="s">
        <v>9</v>
      </c>
      <c r="I36" s="81">
        <v>27460</v>
      </c>
    </row>
  </sheetData>
  <sortState xmlns:xlrd2="http://schemas.microsoft.com/office/spreadsheetml/2017/richdata2" ref="A13:I22">
    <sortCondition ref="H13:H22"/>
    <sortCondition ref="F13:F22"/>
    <sortCondition ref="E13:E22"/>
  </sortState>
  <mergeCells count="9">
    <mergeCell ref="A26:H26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T92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5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15" t="s">
        <v>6</v>
      </c>
      <c r="B1" s="115"/>
      <c r="C1" s="115"/>
      <c r="D1" s="115"/>
      <c r="E1" s="115"/>
      <c r="F1" s="115"/>
      <c r="G1" s="115"/>
      <c r="H1" s="115"/>
      <c r="I1" s="1"/>
    </row>
    <row r="2" spans="1:20" ht="30.75">
      <c r="A2" s="115" t="s">
        <v>7</v>
      </c>
      <c r="B2" s="115"/>
      <c r="C2" s="115"/>
      <c r="D2" s="115"/>
      <c r="E2" s="115"/>
      <c r="F2" s="115"/>
      <c r="G2" s="115"/>
      <c r="H2" s="115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16" t="str">
        <f>DAM!A4</f>
        <v>TANDIL</v>
      </c>
      <c r="B4" s="116"/>
      <c r="C4" s="116"/>
      <c r="D4" s="116"/>
      <c r="E4" s="116"/>
      <c r="F4" s="116"/>
      <c r="G4" s="116"/>
      <c r="H4" s="116"/>
      <c r="I4" s="1"/>
    </row>
    <row r="5" spans="1:20" ht="25.5">
      <c r="A5" s="116" t="str">
        <f>DAM!A5</f>
        <v>GOLF CLUB</v>
      </c>
      <c r="B5" s="116"/>
      <c r="C5" s="116"/>
      <c r="D5" s="116"/>
      <c r="E5" s="116"/>
      <c r="F5" s="116"/>
      <c r="G5" s="116"/>
      <c r="H5" s="116"/>
      <c r="I5" s="1"/>
    </row>
    <row r="6" spans="1:20" ht="26.25">
      <c r="A6" s="117" t="str">
        <f>DAM!A6</f>
        <v>8° FECHA DEL RANKING DE MAYORES</v>
      </c>
      <c r="B6" s="117"/>
      <c r="C6" s="117"/>
      <c r="D6" s="117"/>
      <c r="E6" s="117"/>
      <c r="F6" s="117"/>
      <c r="G6" s="117"/>
      <c r="H6" s="117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18" t="s">
        <v>20</v>
      </c>
      <c r="B8" s="118"/>
      <c r="C8" s="118"/>
      <c r="D8" s="118"/>
      <c r="E8" s="118"/>
      <c r="F8" s="118"/>
      <c r="G8" s="118"/>
      <c r="H8" s="118"/>
      <c r="I8" s="1"/>
    </row>
    <row r="9" spans="1:20" ht="19.5">
      <c r="A9" s="119" t="str">
        <f>'CAB Hasta 9,9'!A9:H9</f>
        <v>SABADO 07 DE OCTUBRE E 2023</v>
      </c>
      <c r="B9" s="119"/>
      <c r="C9" s="119"/>
      <c r="D9" s="119"/>
      <c r="E9" s="119"/>
      <c r="F9" s="119"/>
      <c r="G9" s="119"/>
      <c r="H9" s="119"/>
      <c r="I9" s="1"/>
    </row>
    <row r="10" spans="1:20" ht="20.25" thickBot="1">
      <c r="A10" s="120"/>
      <c r="B10" s="120"/>
      <c r="C10" s="120"/>
      <c r="D10" s="120"/>
      <c r="E10" s="120"/>
      <c r="F10" s="120"/>
      <c r="G10" s="120"/>
      <c r="H10" s="120"/>
      <c r="I10" s="1"/>
    </row>
    <row r="11" spans="1:20" ht="20.25" thickBot="1">
      <c r="A11" s="112" t="s">
        <v>24</v>
      </c>
      <c r="B11" s="113"/>
      <c r="C11" s="113"/>
      <c r="D11" s="113"/>
      <c r="E11" s="113"/>
      <c r="F11" s="113"/>
      <c r="G11" s="113"/>
      <c r="H11" s="114"/>
      <c r="I11" s="1"/>
    </row>
    <row r="12" spans="1:20" s="57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1" t="s">
        <v>21</v>
      </c>
      <c r="J12" s="45"/>
      <c r="K12" s="72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31" t="s">
        <v>168</v>
      </c>
      <c r="B13" s="39" t="s">
        <v>167</v>
      </c>
      <c r="C13" s="40">
        <v>1.8</v>
      </c>
      <c r="D13" s="41">
        <v>1</v>
      </c>
      <c r="E13" s="40">
        <v>32</v>
      </c>
      <c r="F13" s="40">
        <v>36</v>
      </c>
      <c r="G13" s="145">
        <f>SUM(E13+F13)</f>
        <v>68</v>
      </c>
      <c r="H13" s="71" t="s">
        <v>9</v>
      </c>
      <c r="I13" s="68">
        <v>26381</v>
      </c>
      <c r="K13" s="59">
        <f t="shared" ref="K13:K74" si="0">DATEDIF(I13,$K$12,"Y")</f>
        <v>51</v>
      </c>
    </row>
    <row r="14" spans="1:20" ht="19.5">
      <c r="A14" s="31" t="s">
        <v>79</v>
      </c>
      <c r="B14" s="39" t="s">
        <v>162</v>
      </c>
      <c r="C14" s="40">
        <v>-1.1000000000000001</v>
      </c>
      <c r="D14" s="41">
        <v>-2</v>
      </c>
      <c r="E14" s="40">
        <v>34</v>
      </c>
      <c r="F14" s="40">
        <v>36</v>
      </c>
      <c r="G14" s="145">
        <f>SUM(E14+F14)</f>
        <v>70</v>
      </c>
      <c r="H14" s="71" t="s">
        <v>9</v>
      </c>
      <c r="I14" s="68">
        <v>32333</v>
      </c>
      <c r="K14" s="59">
        <f t="shared" si="0"/>
        <v>35</v>
      </c>
    </row>
    <row r="15" spans="1:20">
      <c r="A15" s="31" t="s">
        <v>150</v>
      </c>
      <c r="B15" s="39" t="s">
        <v>164</v>
      </c>
      <c r="C15" s="40">
        <v>-0.4</v>
      </c>
      <c r="D15" s="41">
        <v>-1</v>
      </c>
      <c r="E15" s="40">
        <v>36</v>
      </c>
      <c r="F15" s="40">
        <v>35</v>
      </c>
      <c r="G15" s="29">
        <f>SUM(E15+F15)</f>
        <v>71</v>
      </c>
      <c r="H15" s="71" t="s">
        <v>9</v>
      </c>
      <c r="I15" s="68">
        <v>33685</v>
      </c>
      <c r="K15" s="59">
        <f t="shared" si="0"/>
        <v>31</v>
      </c>
    </row>
    <row r="16" spans="1:20">
      <c r="A16" s="31" t="s">
        <v>92</v>
      </c>
      <c r="B16" s="39" t="s">
        <v>161</v>
      </c>
      <c r="C16" s="40">
        <v>-0.5</v>
      </c>
      <c r="D16" s="41">
        <v>-2</v>
      </c>
      <c r="E16" s="40">
        <v>35</v>
      </c>
      <c r="F16" s="40">
        <v>37</v>
      </c>
      <c r="G16" s="29">
        <f>SUM(E16+F16)</f>
        <v>72</v>
      </c>
      <c r="H16" s="71" t="s">
        <v>9</v>
      </c>
      <c r="I16" s="68">
        <v>33562</v>
      </c>
      <c r="K16" s="59">
        <f t="shared" si="0"/>
        <v>32</v>
      </c>
    </row>
    <row r="17" spans="1:11">
      <c r="A17" s="31" t="s">
        <v>59</v>
      </c>
      <c r="B17" s="39" t="s">
        <v>161</v>
      </c>
      <c r="C17" s="40">
        <v>2</v>
      </c>
      <c r="D17" s="41">
        <v>1</v>
      </c>
      <c r="E17" s="40">
        <v>33</v>
      </c>
      <c r="F17" s="40">
        <v>39</v>
      </c>
      <c r="G17" s="29">
        <f>SUM(E17+F17)</f>
        <v>72</v>
      </c>
      <c r="H17" s="71" t="s">
        <v>9</v>
      </c>
      <c r="I17" s="68">
        <v>27849</v>
      </c>
      <c r="K17" s="59">
        <f t="shared" si="0"/>
        <v>47</v>
      </c>
    </row>
    <row r="18" spans="1:11">
      <c r="A18" s="31" t="s">
        <v>165</v>
      </c>
      <c r="B18" s="39" t="s">
        <v>160</v>
      </c>
      <c r="C18" s="40">
        <v>0.4</v>
      </c>
      <c r="D18" s="41">
        <v>-1</v>
      </c>
      <c r="E18" s="40">
        <v>37</v>
      </c>
      <c r="F18" s="40">
        <v>36</v>
      </c>
      <c r="G18" s="29">
        <f>SUM(E18+F18)</f>
        <v>73</v>
      </c>
      <c r="H18" s="71" t="s">
        <v>9</v>
      </c>
      <c r="I18" s="68">
        <v>27448</v>
      </c>
      <c r="K18" s="59">
        <f t="shared" si="0"/>
        <v>48</v>
      </c>
    </row>
    <row r="19" spans="1:11">
      <c r="A19" s="31" t="s">
        <v>85</v>
      </c>
      <c r="B19" s="39" t="s">
        <v>160</v>
      </c>
      <c r="C19" s="40">
        <v>-1.5</v>
      </c>
      <c r="D19" s="41">
        <v>-3</v>
      </c>
      <c r="E19" s="40">
        <v>36</v>
      </c>
      <c r="F19" s="40">
        <v>37</v>
      </c>
      <c r="G19" s="29">
        <f>SUM(E19+F19)</f>
        <v>73</v>
      </c>
      <c r="H19" s="71" t="s">
        <v>9</v>
      </c>
      <c r="I19" s="68">
        <v>26222</v>
      </c>
      <c r="K19" s="59">
        <f t="shared" si="0"/>
        <v>52</v>
      </c>
    </row>
    <row r="20" spans="1:11">
      <c r="A20" s="31" t="s">
        <v>73</v>
      </c>
      <c r="B20" s="39" t="s">
        <v>167</v>
      </c>
      <c r="C20" s="40">
        <v>1.1000000000000001</v>
      </c>
      <c r="D20" s="41">
        <v>0</v>
      </c>
      <c r="E20" s="40">
        <v>35</v>
      </c>
      <c r="F20" s="40">
        <v>39</v>
      </c>
      <c r="G20" s="29">
        <f>SUM(E20+F20)</f>
        <v>74</v>
      </c>
      <c r="H20" s="71" t="s">
        <v>9</v>
      </c>
      <c r="I20" s="68">
        <v>27263</v>
      </c>
      <c r="K20" s="59">
        <f t="shared" si="0"/>
        <v>49</v>
      </c>
    </row>
    <row r="21" spans="1:11">
      <c r="A21" s="31" t="s">
        <v>46</v>
      </c>
      <c r="B21" s="39" t="s">
        <v>161</v>
      </c>
      <c r="C21" s="40">
        <v>8.6999999999999993</v>
      </c>
      <c r="D21" s="41">
        <v>8</v>
      </c>
      <c r="E21" s="40">
        <v>38</v>
      </c>
      <c r="F21" s="40">
        <v>37</v>
      </c>
      <c r="G21" s="29">
        <f>SUM(E21+F21)</f>
        <v>75</v>
      </c>
      <c r="H21" s="71" t="s">
        <v>9</v>
      </c>
      <c r="I21" s="68">
        <v>26381</v>
      </c>
      <c r="K21" s="59">
        <f t="shared" si="0"/>
        <v>51</v>
      </c>
    </row>
    <row r="22" spans="1:11">
      <c r="A22" s="31" t="s">
        <v>87</v>
      </c>
      <c r="B22" s="39" t="s">
        <v>160</v>
      </c>
      <c r="C22" s="40">
        <v>0.4</v>
      </c>
      <c r="D22" s="41">
        <v>-1</v>
      </c>
      <c r="E22" s="40">
        <v>37</v>
      </c>
      <c r="F22" s="40">
        <v>38</v>
      </c>
      <c r="G22" s="29">
        <f>SUM(E22+F22)</f>
        <v>75</v>
      </c>
      <c r="H22" s="71" t="s">
        <v>9</v>
      </c>
      <c r="I22" s="68">
        <v>30469</v>
      </c>
      <c r="K22" s="59">
        <f t="shared" si="0"/>
        <v>40</v>
      </c>
    </row>
    <row r="23" spans="1:11">
      <c r="A23" s="31" t="s">
        <v>133</v>
      </c>
      <c r="B23" s="39" t="s">
        <v>166</v>
      </c>
      <c r="C23" s="40">
        <v>2.5</v>
      </c>
      <c r="D23" s="41">
        <v>2</v>
      </c>
      <c r="E23" s="40">
        <v>40</v>
      </c>
      <c r="F23" s="40">
        <v>36</v>
      </c>
      <c r="G23" s="29">
        <f>SUM(E23+F23)</f>
        <v>76</v>
      </c>
      <c r="H23" s="71" t="s">
        <v>9</v>
      </c>
      <c r="I23" s="68">
        <v>27313</v>
      </c>
      <c r="K23" s="59">
        <f t="shared" si="0"/>
        <v>49</v>
      </c>
    </row>
    <row r="24" spans="1:11">
      <c r="A24" s="31" t="s">
        <v>135</v>
      </c>
      <c r="B24" s="39" t="s">
        <v>166</v>
      </c>
      <c r="C24" s="40">
        <v>1</v>
      </c>
      <c r="D24" s="41">
        <v>0</v>
      </c>
      <c r="E24" s="40">
        <v>36</v>
      </c>
      <c r="F24" s="40">
        <v>41</v>
      </c>
      <c r="G24" s="29">
        <f>SUM(E24+F24)</f>
        <v>77</v>
      </c>
      <c r="H24" s="71" t="s">
        <v>9</v>
      </c>
      <c r="I24" s="68">
        <v>26822</v>
      </c>
      <c r="K24" s="59">
        <f t="shared" si="0"/>
        <v>50</v>
      </c>
    </row>
    <row r="25" spans="1:11">
      <c r="A25" s="31" t="s">
        <v>134</v>
      </c>
      <c r="B25" s="39" t="s">
        <v>166</v>
      </c>
      <c r="C25" s="40">
        <v>2.8</v>
      </c>
      <c r="D25" s="41">
        <v>2</v>
      </c>
      <c r="E25" s="40">
        <v>39</v>
      </c>
      <c r="F25" s="40">
        <v>39</v>
      </c>
      <c r="G25" s="29">
        <f>SUM(E25+F25)</f>
        <v>78</v>
      </c>
      <c r="H25" s="71" t="s">
        <v>9</v>
      </c>
      <c r="I25" s="68">
        <v>25939</v>
      </c>
      <c r="K25" s="59">
        <f t="shared" si="0"/>
        <v>52</v>
      </c>
    </row>
    <row r="26" spans="1:11">
      <c r="A26" s="31" t="s">
        <v>78</v>
      </c>
      <c r="B26" s="39" t="s">
        <v>162</v>
      </c>
      <c r="C26" s="40">
        <v>6.5</v>
      </c>
      <c r="D26" s="41">
        <v>6</v>
      </c>
      <c r="E26" s="40">
        <v>38</v>
      </c>
      <c r="F26" s="40">
        <v>40</v>
      </c>
      <c r="G26" s="29">
        <f>SUM(E26+F26)</f>
        <v>78</v>
      </c>
      <c r="H26" s="71" t="s">
        <v>9</v>
      </c>
      <c r="I26" s="68">
        <v>31164</v>
      </c>
      <c r="K26" s="59">
        <f t="shared" si="0"/>
        <v>38</v>
      </c>
    </row>
    <row r="27" spans="1:11">
      <c r="A27" s="31" t="s">
        <v>45</v>
      </c>
      <c r="B27" s="39" t="s">
        <v>161</v>
      </c>
      <c r="C27" s="40">
        <v>5.0999999999999996</v>
      </c>
      <c r="D27" s="41">
        <v>5</v>
      </c>
      <c r="E27" s="40">
        <v>38</v>
      </c>
      <c r="F27" s="40">
        <v>40</v>
      </c>
      <c r="G27" s="29">
        <f>SUM(E27+F27)</f>
        <v>78</v>
      </c>
      <c r="H27" s="71" t="s">
        <v>9</v>
      </c>
      <c r="I27" s="68">
        <v>31450</v>
      </c>
      <c r="K27" s="59">
        <f t="shared" si="0"/>
        <v>37</v>
      </c>
    </row>
    <row r="28" spans="1:11">
      <c r="A28" s="31" t="s">
        <v>63</v>
      </c>
      <c r="B28" s="39" t="s">
        <v>170</v>
      </c>
      <c r="C28" s="40">
        <v>4.3</v>
      </c>
      <c r="D28" s="41">
        <v>4</v>
      </c>
      <c r="E28" s="40">
        <v>38</v>
      </c>
      <c r="F28" s="40">
        <v>40</v>
      </c>
      <c r="G28" s="29">
        <f>SUM(E28+F28)</f>
        <v>78</v>
      </c>
      <c r="H28" s="71" t="s">
        <v>9</v>
      </c>
      <c r="I28" s="68">
        <v>20544</v>
      </c>
      <c r="K28" s="59">
        <f t="shared" si="0"/>
        <v>67</v>
      </c>
    </row>
    <row r="29" spans="1:11">
      <c r="A29" s="31" t="s">
        <v>64</v>
      </c>
      <c r="B29" s="39" t="s">
        <v>170</v>
      </c>
      <c r="C29" s="40">
        <v>2.4</v>
      </c>
      <c r="D29" s="41">
        <v>2</v>
      </c>
      <c r="E29" s="40">
        <v>37</v>
      </c>
      <c r="F29" s="40">
        <v>41</v>
      </c>
      <c r="G29" s="29">
        <f>SUM(E29+F29)</f>
        <v>78</v>
      </c>
      <c r="H29" s="71" t="s">
        <v>9</v>
      </c>
      <c r="I29" s="68">
        <v>29151</v>
      </c>
      <c r="K29" s="59">
        <f t="shared" si="0"/>
        <v>44</v>
      </c>
    </row>
    <row r="30" spans="1:11">
      <c r="A30" s="31" t="s">
        <v>57</v>
      </c>
      <c r="B30" s="39" t="s">
        <v>161</v>
      </c>
      <c r="C30" s="40">
        <v>8.6999999999999993</v>
      </c>
      <c r="D30" s="41">
        <v>8</v>
      </c>
      <c r="E30" s="40">
        <v>40</v>
      </c>
      <c r="F30" s="40">
        <v>39</v>
      </c>
      <c r="G30" s="29">
        <f>SUM(E30+F30)</f>
        <v>79</v>
      </c>
      <c r="H30" s="71" t="s">
        <v>9</v>
      </c>
      <c r="I30" s="68">
        <v>28808</v>
      </c>
      <c r="K30" s="59">
        <f t="shared" si="0"/>
        <v>45</v>
      </c>
    </row>
    <row r="31" spans="1:11">
      <c r="A31" s="31" t="s">
        <v>113</v>
      </c>
      <c r="B31" s="39" t="s">
        <v>167</v>
      </c>
      <c r="C31" s="40">
        <v>6.8</v>
      </c>
      <c r="D31" s="41">
        <v>6</v>
      </c>
      <c r="E31" s="40">
        <v>40</v>
      </c>
      <c r="F31" s="40">
        <v>39</v>
      </c>
      <c r="G31" s="29">
        <f>SUM(E31+F31)</f>
        <v>79</v>
      </c>
      <c r="H31" s="71" t="s">
        <v>9</v>
      </c>
      <c r="I31" s="68">
        <v>31329</v>
      </c>
      <c r="K31" s="59">
        <f t="shared" si="0"/>
        <v>38</v>
      </c>
    </row>
    <row r="32" spans="1:11">
      <c r="A32" s="31" t="s">
        <v>89</v>
      </c>
      <c r="B32" s="39" t="s">
        <v>163</v>
      </c>
      <c r="C32" s="40">
        <v>-0.9</v>
      </c>
      <c r="D32" s="41">
        <v>-2</v>
      </c>
      <c r="E32" s="40">
        <v>40</v>
      </c>
      <c r="F32" s="40">
        <v>39</v>
      </c>
      <c r="G32" s="29">
        <f>SUM(E32+F32)</f>
        <v>79</v>
      </c>
      <c r="H32" s="71" t="s">
        <v>9</v>
      </c>
      <c r="I32" s="68">
        <v>35076</v>
      </c>
      <c r="K32" s="59">
        <f t="shared" si="0"/>
        <v>27</v>
      </c>
    </row>
    <row r="33" spans="1:11">
      <c r="A33" s="31" t="s">
        <v>43</v>
      </c>
      <c r="B33" s="39" t="s">
        <v>161</v>
      </c>
      <c r="C33" s="40">
        <v>5.2</v>
      </c>
      <c r="D33" s="41">
        <v>5</v>
      </c>
      <c r="E33" s="40">
        <v>42</v>
      </c>
      <c r="F33" s="40">
        <v>38</v>
      </c>
      <c r="G33" s="29">
        <f>SUM(E33+F33)</f>
        <v>80</v>
      </c>
      <c r="H33" s="71" t="s">
        <v>9</v>
      </c>
      <c r="I33" s="68">
        <v>33534</v>
      </c>
      <c r="K33" s="59">
        <f t="shared" si="0"/>
        <v>32</v>
      </c>
    </row>
    <row r="34" spans="1:11">
      <c r="A34" s="31" t="s">
        <v>90</v>
      </c>
      <c r="B34" s="39" t="s">
        <v>163</v>
      </c>
      <c r="C34" s="40">
        <v>4.2</v>
      </c>
      <c r="D34" s="41">
        <v>4</v>
      </c>
      <c r="E34" s="40">
        <v>41</v>
      </c>
      <c r="F34" s="40">
        <v>39</v>
      </c>
      <c r="G34" s="29">
        <f>SUM(E34+F34)</f>
        <v>80</v>
      </c>
      <c r="H34" s="71" t="s">
        <v>9</v>
      </c>
      <c r="I34" s="68">
        <v>30485</v>
      </c>
      <c r="K34" s="59">
        <f t="shared" si="0"/>
        <v>40</v>
      </c>
    </row>
    <row r="35" spans="1:11">
      <c r="A35" s="31" t="s">
        <v>151</v>
      </c>
      <c r="B35" s="39" t="s">
        <v>164</v>
      </c>
      <c r="C35" s="40">
        <v>4.9000000000000004</v>
      </c>
      <c r="D35" s="41">
        <v>4</v>
      </c>
      <c r="E35" s="40">
        <v>38</v>
      </c>
      <c r="F35" s="40">
        <v>42</v>
      </c>
      <c r="G35" s="29">
        <f>SUM(E35+F35)</f>
        <v>80</v>
      </c>
      <c r="H35" s="71" t="s">
        <v>9</v>
      </c>
      <c r="I35" s="68">
        <v>22466</v>
      </c>
      <c r="K35" s="59">
        <f t="shared" si="0"/>
        <v>62</v>
      </c>
    </row>
    <row r="36" spans="1:11">
      <c r="A36" s="31" t="s">
        <v>132</v>
      </c>
      <c r="B36" s="39" t="s">
        <v>166</v>
      </c>
      <c r="C36" s="40">
        <v>6.5</v>
      </c>
      <c r="D36" s="41">
        <v>6</v>
      </c>
      <c r="E36" s="40">
        <v>37</v>
      </c>
      <c r="F36" s="40">
        <v>43</v>
      </c>
      <c r="G36" s="29">
        <f>SUM(E36+F36)</f>
        <v>80</v>
      </c>
      <c r="H36" s="71" t="s">
        <v>9</v>
      </c>
      <c r="I36" s="68">
        <v>26007</v>
      </c>
      <c r="K36" s="59">
        <f t="shared" si="0"/>
        <v>52</v>
      </c>
    </row>
    <row r="37" spans="1:11">
      <c r="A37" s="31" t="s">
        <v>184</v>
      </c>
      <c r="B37" s="39" t="s">
        <v>173</v>
      </c>
      <c r="C37" s="40">
        <v>13.7</v>
      </c>
      <c r="D37" s="41">
        <v>14</v>
      </c>
      <c r="E37" s="40">
        <v>42</v>
      </c>
      <c r="F37" s="40">
        <v>39</v>
      </c>
      <c r="G37" s="29">
        <f>SUM(E37+F37)</f>
        <v>81</v>
      </c>
      <c r="H37" s="71" t="s">
        <v>9</v>
      </c>
      <c r="I37" s="68">
        <v>23839</v>
      </c>
      <c r="K37" s="59">
        <f t="shared" si="0"/>
        <v>58</v>
      </c>
    </row>
    <row r="38" spans="1:11">
      <c r="A38" s="31" t="s">
        <v>118</v>
      </c>
      <c r="B38" s="39" t="s">
        <v>162</v>
      </c>
      <c r="C38" s="40">
        <v>7.3</v>
      </c>
      <c r="D38" s="41">
        <v>7</v>
      </c>
      <c r="E38" s="40">
        <v>40</v>
      </c>
      <c r="F38" s="40">
        <v>41</v>
      </c>
      <c r="G38" s="29">
        <f>SUM(E38+F38)</f>
        <v>81</v>
      </c>
      <c r="H38" s="71" t="s">
        <v>9</v>
      </c>
      <c r="I38" s="68">
        <v>28088</v>
      </c>
      <c r="K38" s="59">
        <f t="shared" si="0"/>
        <v>47</v>
      </c>
    </row>
    <row r="39" spans="1:11">
      <c r="A39" s="31" t="s">
        <v>123</v>
      </c>
      <c r="B39" s="39" t="s">
        <v>161</v>
      </c>
      <c r="C39" s="40">
        <v>8.1</v>
      </c>
      <c r="D39" s="41">
        <v>8</v>
      </c>
      <c r="E39" s="40">
        <v>37</v>
      </c>
      <c r="F39" s="40">
        <v>44</v>
      </c>
      <c r="G39" s="29">
        <f>SUM(E39+F39)</f>
        <v>81</v>
      </c>
      <c r="H39" s="71" t="s">
        <v>9</v>
      </c>
      <c r="I39" s="68">
        <v>26294</v>
      </c>
      <c r="K39" s="59">
        <f t="shared" si="0"/>
        <v>52</v>
      </c>
    </row>
    <row r="40" spans="1:11">
      <c r="A40" s="31" t="s">
        <v>148</v>
      </c>
      <c r="B40" s="39" t="s">
        <v>164</v>
      </c>
      <c r="C40" s="40">
        <v>4.8</v>
      </c>
      <c r="D40" s="41">
        <v>4</v>
      </c>
      <c r="E40" s="40">
        <v>44</v>
      </c>
      <c r="F40" s="40">
        <v>38</v>
      </c>
      <c r="G40" s="29">
        <f>SUM(E40+F40)</f>
        <v>82</v>
      </c>
      <c r="H40" s="71" t="s">
        <v>9</v>
      </c>
      <c r="I40" s="68">
        <v>26279</v>
      </c>
      <c r="K40" s="59">
        <f t="shared" si="0"/>
        <v>52</v>
      </c>
    </row>
    <row r="41" spans="1:11">
      <c r="A41" s="31" t="s">
        <v>44</v>
      </c>
      <c r="B41" s="39" t="s">
        <v>161</v>
      </c>
      <c r="C41" s="40">
        <v>6.8</v>
      </c>
      <c r="D41" s="41">
        <v>6</v>
      </c>
      <c r="E41" s="40">
        <v>42</v>
      </c>
      <c r="F41" s="40">
        <v>40</v>
      </c>
      <c r="G41" s="29">
        <f>SUM(E41+F41)</f>
        <v>82</v>
      </c>
      <c r="H41" s="71" t="s">
        <v>9</v>
      </c>
      <c r="I41" s="68">
        <v>29698</v>
      </c>
      <c r="K41" s="59">
        <f t="shared" si="0"/>
        <v>42</v>
      </c>
    </row>
    <row r="42" spans="1:11">
      <c r="A42" s="31" t="s">
        <v>114</v>
      </c>
      <c r="B42" s="39" t="s">
        <v>167</v>
      </c>
      <c r="C42" s="40">
        <v>2</v>
      </c>
      <c r="D42" s="41">
        <v>1</v>
      </c>
      <c r="E42" s="40">
        <v>39</v>
      </c>
      <c r="F42" s="40">
        <v>43</v>
      </c>
      <c r="G42" s="29">
        <f>SUM(E42+F42)</f>
        <v>82</v>
      </c>
      <c r="H42" s="71" t="s">
        <v>9</v>
      </c>
      <c r="I42" s="68">
        <v>30881</v>
      </c>
      <c r="K42" s="59">
        <f t="shared" si="0"/>
        <v>39</v>
      </c>
    </row>
    <row r="43" spans="1:11">
      <c r="A43" s="31" t="s">
        <v>102</v>
      </c>
      <c r="B43" s="39" t="s">
        <v>161</v>
      </c>
      <c r="C43" s="40">
        <v>5.8</v>
      </c>
      <c r="D43" s="41">
        <v>5</v>
      </c>
      <c r="E43" s="40">
        <v>42</v>
      </c>
      <c r="F43" s="40">
        <v>41</v>
      </c>
      <c r="G43" s="29">
        <f>SUM(E43+F43)</f>
        <v>83</v>
      </c>
      <c r="H43" s="71" t="s">
        <v>9</v>
      </c>
      <c r="I43" s="68">
        <v>25951</v>
      </c>
      <c r="K43" s="59">
        <f t="shared" si="0"/>
        <v>52</v>
      </c>
    </row>
    <row r="44" spans="1:11">
      <c r="A44" s="31" t="s">
        <v>58</v>
      </c>
      <c r="B44" s="39" t="s">
        <v>161</v>
      </c>
      <c r="C44" s="40">
        <v>3.4</v>
      </c>
      <c r="D44" s="41">
        <v>3</v>
      </c>
      <c r="E44" s="40">
        <v>43</v>
      </c>
      <c r="F44" s="40">
        <v>41</v>
      </c>
      <c r="G44" s="29">
        <f>SUM(E44+F44)</f>
        <v>84</v>
      </c>
      <c r="H44" s="71" t="s">
        <v>9</v>
      </c>
      <c r="I44" s="68">
        <v>28385</v>
      </c>
      <c r="K44" s="59">
        <f t="shared" si="0"/>
        <v>46</v>
      </c>
    </row>
    <row r="45" spans="1:11">
      <c r="A45" s="31" t="s">
        <v>140</v>
      </c>
      <c r="B45" s="39" t="s">
        <v>161</v>
      </c>
      <c r="C45" s="40">
        <v>12.9</v>
      </c>
      <c r="D45" s="41">
        <v>13</v>
      </c>
      <c r="E45" s="40">
        <v>42</v>
      </c>
      <c r="F45" s="40">
        <v>42</v>
      </c>
      <c r="G45" s="29">
        <f>SUM(E45+F45)</f>
        <v>84</v>
      </c>
      <c r="H45" s="71" t="s">
        <v>9</v>
      </c>
      <c r="I45" s="68">
        <v>19295</v>
      </c>
      <c r="K45" s="59">
        <f t="shared" si="0"/>
        <v>71</v>
      </c>
    </row>
    <row r="46" spans="1:11">
      <c r="A46" s="31" t="s">
        <v>171</v>
      </c>
      <c r="B46" s="39" t="s">
        <v>167</v>
      </c>
      <c r="C46" s="40">
        <v>7.3</v>
      </c>
      <c r="D46" s="41">
        <v>7</v>
      </c>
      <c r="E46" s="40">
        <v>41</v>
      </c>
      <c r="F46" s="40">
        <v>44</v>
      </c>
      <c r="G46" s="29">
        <f>SUM(E46+F46)</f>
        <v>85</v>
      </c>
      <c r="H46" s="71" t="s">
        <v>9</v>
      </c>
      <c r="I46" s="68">
        <v>23609</v>
      </c>
      <c r="K46" s="59">
        <f t="shared" si="0"/>
        <v>59</v>
      </c>
    </row>
    <row r="47" spans="1:11">
      <c r="A47" s="31" t="s">
        <v>60</v>
      </c>
      <c r="B47" s="39" t="s">
        <v>161</v>
      </c>
      <c r="C47" s="40">
        <v>9.3000000000000007</v>
      </c>
      <c r="D47" s="41">
        <v>9</v>
      </c>
      <c r="E47" s="40">
        <v>40</v>
      </c>
      <c r="F47" s="40">
        <v>45</v>
      </c>
      <c r="G47" s="29">
        <f>SUM(E47+F47)</f>
        <v>85</v>
      </c>
      <c r="H47" s="71" t="s">
        <v>9</v>
      </c>
      <c r="I47" s="68">
        <v>24765</v>
      </c>
      <c r="K47" s="59">
        <f t="shared" si="0"/>
        <v>56</v>
      </c>
    </row>
    <row r="48" spans="1:11">
      <c r="A48" s="31" t="s">
        <v>117</v>
      </c>
      <c r="B48" s="39" t="s">
        <v>162</v>
      </c>
      <c r="C48" s="40">
        <v>8.6</v>
      </c>
      <c r="D48" s="41">
        <v>8</v>
      </c>
      <c r="E48" s="40">
        <v>41</v>
      </c>
      <c r="F48" s="40">
        <v>45</v>
      </c>
      <c r="G48" s="29">
        <f>SUM(E48+F48)</f>
        <v>86</v>
      </c>
      <c r="H48" s="71" t="s">
        <v>9</v>
      </c>
      <c r="I48" s="68">
        <v>30088</v>
      </c>
      <c r="K48" s="59">
        <f t="shared" si="0"/>
        <v>41</v>
      </c>
    </row>
    <row r="49" spans="1:11">
      <c r="A49" s="31" t="s">
        <v>154</v>
      </c>
      <c r="B49" s="39" t="s">
        <v>161</v>
      </c>
      <c r="C49" s="40">
        <v>11</v>
      </c>
      <c r="D49" s="41">
        <v>11</v>
      </c>
      <c r="E49" s="40">
        <v>39</v>
      </c>
      <c r="F49" s="40">
        <v>47</v>
      </c>
      <c r="G49" s="29">
        <f>SUM(E49+F49)</f>
        <v>86</v>
      </c>
      <c r="H49" s="71" t="s">
        <v>9</v>
      </c>
      <c r="I49" s="68">
        <v>23520</v>
      </c>
      <c r="K49" s="59">
        <f t="shared" si="0"/>
        <v>59</v>
      </c>
    </row>
    <row r="50" spans="1:11">
      <c r="A50" s="31" t="s">
        <v>66</v>
      </c>
      <c r="B50" s="39" t="s">
        <v>170</v>
      </c>
      <c r="C50" s="40">
        <v>10.7</v>
      </c>
      <c r="D50" s="41">
        <v>11</v>
      </c>
      <c r="E50" s="40">
        <v>46</v>
      </c>
      <c r="F50" s="40">
        <v>42</v>
      </c>
      <c r="G50" s="29">
        <f>SUM(E50+F50)</f>
        <v>88</v>
      </c>
      <c r="H50" s="71" t="s">
        <v>9</v>
      </c>
      <c r="I50" s="68">
        <v>24434</v>
      </c>
      <c r="K50" s="59">
        <f t="shared" si="0"/>
        <v>57</v>
      </c>
    </row>
    <row r="51" spans="1:11">
      <c r="A51" s="31" t="s">
        <v>76</v>
      </c>
      <c r="B51" s="39" t="s">
        <v>166</v>
      </c>
      <c r="C51" s="40">
        <v>8.8000000000000007</v>
      </c>
      <c r="D51" s="41">
        <v>9</v>
      </c>
      <c r="E51" s="40">
        <v>42</v>
      </c>
      <c r="F51" s="40">
        <v>46</v>
      </c>
      <c r="G51" s="29">
        <f>SUM(E51+F51)</f>
        <v>88</v>
      </c>
      <c r="H51" s="71" t="s">
        <v>9</v>
      </c>
      <c r="I51" s="68">
        <v>25455</v>
      </c>
      <c r="K51" s="59">
        <f t="shared" si="0"/>
        <v>54</v>
      </c>
    </row>
    <row r="52" spans="1:11">
      <c r="A52" s="31" t="s">
        <v>62</v>
      </c>
      <c r="B52" s="39" t="s">
        <v>170</v>
      </c>
      <c r="C52" s="40">
        <v>5</v>
      </c>
      <c r="D52" s="41">
        <v>4</v>
      </c>
      <c r="E52" s="40">
        <v>47</v>
      </c>
      <c r="F52" s="40">
        <v>43</v>
      </c>
      <c r="G52" s="29">
        <f>SUM(E52+F52)</f>
        <v>90</v>
      </c>
      <c r="H52" s="71" t="s">
        <v>9</v>
      </c>
      <c r="I52" s="68">
        <v>28522</v>
      </c>
      <c r="K52" s="59">
        <f t="shared" si="0"/>
        <v>45</v>
      </c>
    </row>
    <row r="53" spans="1:11">
      <c r="A53" s="31" t="s">
        <v>80</v>
      </c>
      <c r="B53" s="39" t="s">
        <v>162</v>
      </c>
      <c r="C53" s="40">
        <v>7.8</v>
      </c>
      <c r="D53" s="41">
        <v>7</v>
      </c>
      <c r="E53" s="40">
        <v>40</v>
      </c>
      <c r="F53" s="40">
        <v>51</v>
      </c>
      <c r="G53" s="29">
        <f>SUM(E53+F53)</f>
        <v>91</v>
      </c>
      <c r="H53" s="71" t="s">
        <v>9</v>
      </c>
      <c r="I53" s="68">
        <v>20048</v>
      </c>
      <c r="K53" s="59">
        <f t="shared" si="0"/>
        <v>69</v>
      </c>
    </row>
    <row r="54" spans="1:11">
      <c r="A54" s="31" t="s">
        <v>136</v>
      </c>
      <c r="B54" s="39" t="s">
        <v>166</v>
      </c>
      <c r="C54" s="40">
        <v>13</v>
      </c>
      <c r="D54" s="41">
        <v>13</v>
      </c>
      <c r="E54" s="40">
        <v>45</v>
      </c>
      <c r="F54" s="40">
        <v>47</v>
      </c>
      <c r="G54" s="29">
        <f>SUM(E54+F54)</f>
        <v>92</v>
      </c>
      <c r="H54" s="71" t="s">
        <v>9</v>
      </c>
      <c r="I54" s="68">
        <v>24994</v>
      </c>
      <c r="K54" s="59">
        <f t="shared" si="0"/>
        <v>55</v>
      </c>
    </row>
    <row r="55" spans="1:11">
      <c r="A55" s="31" t="s">
        <v>70</v>
      </c>
      <c r="B55" s="39" t="s">
        <v>174</v>
      </c>
      <c r="C55" s="40">
        <v>20.3</v>
      </c>
      <c r="D55" s="41">
        <v>21</v>
      </c>
      <c r="E55" s="40">
        <v>44</v>
      </c>
      <c r="F55" s="40">
        <v>48</v>
      </c>
      <c r="G55" s="29">
        <f>SUM(E55+F55)</f>
        <v>92</v>
      </c>
      <c r="H55" s="71" t="s">
        <v>9</v>
      </c>
      <c r="I55" s="68">
        <v>19578</v>
      </c>
      <c r="K55" s="59">
        <f t="shared" si="0"/>
        <v>70</v>
      </c>
    </row>
    <row r="56" spans="1:11">
      <c r="A56" s="31" t="s">
        <v>159</v>
      </c>
      <c r="B56" s="39" t="s">
        <v>161</v>
      </c>
      <c r="C56" s="40">
        <v>15.3</v>
      </c>
      <c r="D56" s="41">
        <v>16</v>
      </c>
      <c r="E56" s="40">
        <v>46</v>
      </c>
      <c r="F56" s="40">
        <v>47</v>
      </c>
      <c r="G56" s="29">
        <f>SUM(E56+F56)</f>
        <v>93</v>
      </c>
      <c r="H56" s="71" t="s">
        <v>9</v>
      </c>
      <c r="I56" s="68">
        <v>22263</v>
      </c>
      <c r="K56" s="59">
        <f t="shared" si="0"/>
        <v>63</v>
      </c>
    </row>
    <row r="57" spans="1:11">
      <c r="A57" s="31" t="s">
        <v>146</v>
      </c>
      <c r="B57" s="39" t="s">
        <v>173</v>
      </c>
      <c r="C57" s="40">
        <v>28.7</v>
      </c>
      <c r="D57" s="41">
        <v>30</v>
      </c>
      <c r="E57" s="40">
        <v>45</v>
      </c>
      <c r="F57" s="40">
        <v>49</v>
      </c>
      <c r="G57" s="29">
        <f>SUM(E57+F57)</f>
        <v>94</v>
      </c>
      <c r="H57" s="71" t="s">
        <v>9</v>
      </c>
      <c r="I57" s="68">
        <v>21829</v>
      </c>
      <c r="K57" s="59">
        <f t="shared" si="0"/>
        <v>64</v>
      </c>
    </row>
    <row r="58" spans="1:11">
      <c r="A58" s="31" t="s">
        <v>107</v>
      </c>
      <c r="B58" s="39" t="s">
        <v>166</v>
      </c>
      <c r="C58" s="40">
        <v>11</v>
      </c>
      <c r="D58" s="41">
        <v>11</v>
      </c>
      <c r="E58" s="40">
        <v>45</v>
      </c>
      <c r="F58" s="40">
        <v>49</v>
      </c>
      <c r="G58" s="29">
        <f>SUM(E58+F58)</f>
        <v>94</v>
      </c>
      <c r="H58" s="71" t="s">
        <v>9</v>
      </c>
      <c r="I58" s="68">
        <v>21345</v>
      </c>
      <c r="K58" s="59">
        <f t="shared" si="0"/>
        <v>65</v>
      </c>
    </row>
    <row r="59" spans="1:11">
      <c r="A59" s="31" t="s">
        <v>71</v>
      </c>
      <c r="B59" s="39" t="s">
        <v>174</v>
      </c>
      <c r="C59" s="40">
        <v>16.3</v>
      </c>
      <c r="D59" s="41">
        <v>17</v>
      </c>
      <c r="E59" s="40">
        <v>47</v>
      </c>
      <c r="F59" s="40">
        <v>48</v>
      </c>
      <c r="G59" s="29">
        <f>SUM(E59+F59)</f>
        <v>95</v>
      </c>
      <c r="H59" s="71" t="s">
        <v>9</v>
      </c>
      <c r="I59" s="68">
        <v>22573</v>
      </c>
      <c r="K59" s="59">
        <f t="shared" si="0"/>
        <v>62</v>
      </c>
    </row>
    <row r="60" spans="1:11">
      <c r="A60" s="31" t="s">
        <v>48</v>
      </c>
      <c r="B60" s="39" t="s">
        <v>161</v>
      </c>
      <c r="C60" s="40">
        <v>27.5</v>
      </c>
      <c r="D60" s="41">
        <v>29</v>
      </c>
      <c r="E60" s="40">
        <v>43</v>
      </c>
      <c r="F60" s="40">
        <v>52</v>
      </c>
      <c r="G60" s="29">
        <f>SUM(E60+F60)</f>
        <v>95</v>
      </c>
      <c r="H60" s="71" t="s">
        <v>9</v>
      </c>
      <c r="I60" s="68">
        <v>26466</v>
      </c>
      <c r="K60" s="59">
        <f t="shared" si="0"/>
        <v>51</v>
      </c>
    </row>
    <row r="61" spans="1:11">
      <c r="A61" s="31" t="s">
        <v>138</v>
      </c>
      <c r="B61" s="39" t="s">
        <v>166</v>
      </c>
      <c r="C61" s="40">
        <v>27.4</v>
      </c>
      <c r="D61" s="41">
        <v>29</v>
      </c>
      <c r="E61" s="40">
        <v>46</v>
      </c>
      <c r="F61" s="40">
        <v>50</v>
      </c>
      <c r="G61" s="29">
        <f>SUM(E61+F61)</f>
        <v>96</v>
      </c>
      <c r="H61" s="71" t="s">
        <v>9</v>
      </c>
      <c r="I61" s="68">
        <v>20817</v>
      </c>
      <c r="K61" s="59">
        <f t="shared" si="0"/>
        <v>67</v>
      </c>
    </row>
    <row r="62" spans="1:11">
      <c r="A62" s="31" t="s">
        <v>192</v>
      </c>
      <c r="B62" s="39" t="s">
        <v>161</v>
      </c>
      <c r="C62" s="40">
        <v>13.5</v>
      </c>
      <c r="D62" s="41">
        <v>14</v>
      </c>
      <c r="E62" s="40">
        <v>50</v>
      </c>
      <c r="F62" s="40">
        <v>47</v>
      </c>
      <c r="G62" s="29">
        <f>SUM(E62+F62)</f>
        <v>97</v>
      </c>
      <c r="H62" s="71" t="s">
        <v>9</v>
      </c>
      <c r="I62" s="68">
        <v>26736</v>
      </c>
      <c r="K62" s="59">
        <f t="shared" si="0"/>
        <v>50</v>
      </c>
    </row>
    <row r="63" spans="1:11">
      <c r="A63" s="31" t="s">
        <v>51</v>
      </c>
      <c r="B63" s="39" t="s">
        <v>160</v>
      </c>
      <c r="C63" s="40">
        <v>17.399999999999999</v>
      </c>
      <c r="D63" s="41">
        <v>18</v>
      </c>
      <c r="E63" s="40">
        <v>47</v>
      </c>
      <c r="F63" s="40">
        <v>50</v>
      </c>
      <c r="G63" s="29">
        <f>SUM(E63+F63)</f>
        <v>97</v>
      </c>
      <c r="H63" s="71" t="s">
        <v>9</v>
      </c>
      <c r="I63" s="68">
        <v>24008</v>
      </c>
      <c r="K63" s="59">
        <f t="shared" si="0"/>
        <v>58</v>
      </c>
    </row>
    <row r="64" spans="1:11">
      <c r="A64" s="31" t="s">
        <v>157</v>
      </c>
      <c r="B64" s="39" t="s">
        <v>161</v>
      </c>
      <c r="C64" s="40">
        <v>24.6</v>
      </c>
      <c r="D64" s="41">
        <v>26</v>
      </c>
      <c r="E64" s="40">
        <v>50</v>
      </c>
      <c r="F64" s="40">
        <v>49</v>
      </c>
      <c r="G64" s="29">
        <f>SUM(E64+F64)</f>
        <v>99</v>
      </c>
      <c r="H64" s="71" t="s">
        <v>9</v>
      </c>
      <c r="I64" s="68">
        <v>26129</v>
      </c>
      <c r="K64" s="59">
        <f t="shared" si="0"/>
        <v>52</v>
      </c>
    </row>
    <row r="65" spans="1:11">
      <c r="A65" s="31" t="s">
        <v>155</v>
      </c>
      <c r="B65" s="39" t="s">
        <v>161</v>
      </c>
      <c r="C65" s="40">
        <v>13.8</v>
      </c>
      <c r="D65" s="41">
        <v>14</v>
      </c>
      <c r="E65" s="40">
        <v>49</v>
      </c>
      <c r="F65" s="40">
        <v>51</v>
      </c>
      <c r="G65" s="29">
        <f>SUM(E65+F65)</f>
        <v>100</v>
      </c>
      <c r="H65" s="71" t="s">
        <v>9</v>
      </c>
      <c r="I65" s="68">
        <v>22651</v>
      </c>
      <c r="K65" s="59">
        <f t="shared" si="0"/>
        <v>61</v>
      </c>
    </row>
    <row r="66" spans="1:11">
      <c r="A66" s="31" t="s">
        <v>112</v>
      </c>
      <c r="B66" s="39" t="s">
        <v>176</v>
      </c>
      <c r="C66" s="40">
        <v>21</v>
      </c>
      <c r="D66" s="41">
        <v>22</v>
      </c>
      <c r="E66" s="40">
        <v>48</v>
      </c>
      <c r="F66" s="40">
        <v>52</v>
      </c>
      <c r="G66" s="29">
        <f>SUM(E66+F66)</f>
        <v>100</v>
      </c>
      <c r="H66" s="71" t="s">
        <v>9</v>
      </c>
      <c r="I66" s="68">
        <v>19864</v>
      </c>
      <c r="K66" s="59">
        <f t="shared" si="0"/>
        <v>69</v>
      </c>
    </row>
    <row r="67" spans="1:11">
      <c r="A67" s="31" t="s">
        <v>65</v>
      </c>
      <c r="B67" s="39" t="s">
        <v>167</v>
      </c>
      <c r="C67" s="40">
        <v>23.5</v>
      </c>
      <c r="D67" s="41">
        <v>25</v>
      </c>
      <c r="E67" s="40">
        <v>47</v>
      </c>
      <c r="F67" s="40">
        <v>53</v>
      </c>
      <c r="G67" s="29">
        <f>SUM(E67+F67)</f>
        <v>100</v>
      </c>
      <c r="H67" s="71" t="s">
        <v>9</v>
      </c>
      <c r="I67" s="68">
        <v>25427</v>
      </c>
      <c r="K67" s="59">
        <f t="shared" si="0"/>
        <v>54</v>
      </c>
    </row>
    <row r="68" spans="1:11">
      <c r="A68" s="31" t="s">
        <v>178</v>
      </c>
      <c r="B68" s="39" t="s">
        <v>161</v>
      </c>
      <c r="C68" s="40">
        <v>7</v>
      </c>
      <c r="D68" s="41">
        <v>7</v>
      </c>
      <c r="E68" s="40">
        <v>51</v>
      </c>
      <c r="F68" s="40">
        <v>50</v>
      </c>
      <c r="G68" s="29">
        <f>SUM(E68+F68)</f>
        <v>101</v>
      </c>
      <c r="H68" s="71" t="s">
        <v>9</v>
      </c>
      <c r="I68" s="68">
        <v>21970</v>
      </c>
      <c r="K68" s="59">
        <f t="shared" si="0"/>
        <v>63</v>
      </c>
    </row>
    <row r="69" spans="1:11">
      <c r="A69" s="31" t="s">
        <v>139</v>
      </c>
      <c r="B69" s="39" t="s">
        <v>160</v>
      </c>
      <c r="C69" s="40">
        <v>28.7</v>
      </c>
      <c r="D69" s="41">
        <v>30</v>
      </c>
      <c r="E69" s="40">
        <v>49</v>
      </c>
      <c r="F69" s="40">
        <v>52</v>
      </c>
      <c r="G69" s="29">
        <f>SUM(E69+F69)</f>
        <v>101</v>
      </c>
      <c r="H69" s="71" t="s">
        <v>9</v>
      </c>
      <c r="I69" s="68">
        <v>27699</v>
      </c>
      <c r="K69" s="59">
        <f t="shared" si="0"/>
        <v>48</v>
      </c>
    </row>
    <row r="70" spans="1:11">
      <c r="A70" s="31" t="s">
        <v>158</v>
      </c>
      <c r="B70" s="39" t="s">
        <v>161</v>
      </c>
      <c r="C70" s="40">
        <v>31.5</v>
      </c>
      <c r="D70" s="41">
        <v>33</v>
      </c>
      <c r="E70" s="40">
        <v>56</v>
      </c>
      <c r="F70" s="40">
        <v>50</v>
      </c>
      <c r="G70" s="29">
        <f>SUM(E70+F70)</f>
        <v>106</v>
      </c>
      <c r="H70" s="71" t="s">
        <v>9</v>
      </c>
      <c r="I70" s="68">
        <v>22808</v>
      </c>
      <c r="K70" s="59">
        <f t="shared" si="0"/>
        <v>61</v>
      </c>
    </row>
    <row r="71" spans="1:11">
      <c r="A71" s="31" t="s">
        <v>72</v>
      </c>
      <c r="B71" s="39" t="s">
        <v>174</v>
      </c>
      <c r="C71" s="40">
        <v>30</v>
      </c>
      <c r="D71" s="41">
        <v>32</v>
      </c>
      <c r="E71" s="40">
        <v>53</v>
      </c>
      <c r="F71" s="40">
        <v>53</v>
      </c>
      <c r="G71" s="29">
        <f>SUM(E71+F71)</f>
        <v>106</v>
      </c>
      <c r="H71" s="71" t="s">
        <v>9</v>
      </c>
      <c r="I71" s="68">
        <v>22259</v>
      </c>
      <c r="K71" s="59">
        <f t="shared" si="0"/>
        <v>63</v>
      </c>
    </row>
    <row r="72" spans="1:11">
      <c r="A72" s="31" t="s">
        <v>40</v>
      </c>
      <c r="B72" s="39" t="s">
        <v>173</v>
      </c>
      <c r="C72" s="40">
        <v>16.100000000000001</v>
      </c>
      <c r="D72" s="41">
        <v>17</v>
      </c>
      <c r="E72" s="40">
        <v>53</v>
      </c>
      <c r="F72" s="40">
        <v>54</v>
      </c>
      <c r="G72" s="29">
        <f>SUM(E72+F72)</f>
        <v>107</v>
      </c>
      <c r="H72" s="71" t="s">
        <v>9</v>
      </c>
      <c r="I72" s="68">
        <v>27510</v>
      </c>
      <c r="K72" s="59">
        <f t="shared" si="0"/>
        <v>48</v>
      </c>
    </row>
    <row r="73" spans="1:11">
      <c r="A73" s="31" t="s">
        <v>177</v>
      </c>
      <c r="B73" s="39" t="s">
        <v>162</v>
      </c>
      <c r="C73" s="40">
        <v>18.8</v>
      </c>
      <c r="D73" s="41">
        <v>19</v>
      </c>
      <c r="E73" s="40">
        <v>54</v>
      </c>
      <c r="F73" s="40">
        <v>54</v>
      </c>
      <c r="G73" s="29">
        <f>SUM(E73+F73)</f>
        <v>108</v>
      </c>
      <c r="H73" s="71" t="s">
        <v>9</v>
      </c>
      <c r="I73" s="68">
        <v>23880</v>
      </c>
      <c r="K73" s="59">
        <f t="shared" si="0"/>
        <v>58</v>
      </c>
    </row>
    <row r="74" spans="1:11">
      <c r="A74" s="31" t="s">
        <v>156</v>
      </c>
      <c r="B74" s="39" t="s">
        <v>161</v>
      </c>
      <c r="C74" s="40">
        <v>30.8</v>
      </c>
      <c r="D74" s="41">
        <v>33</v>
      </c>
      <c r="E74" s="40">
        <v>55</v>
      </c>
      <c r="F74" s="40">
        <v>63</v>
      </c>
      <c r="G74" s="29">
        <f>SUM(E74+F74)</f>
        <v>118</v>
      </c>
      <c r="H74" s="71" t="s">
        <v>9</v>
      </c>
      <c r="I74" s="68">
        <v>24927</v>
      </c>
      <c r="K74" s="59">
        <f t="shared" si="0"/>
        <v>55</v>
      </c>
    </row>
    <row r="75" spans="1:11" ht="19.5" thickBot="1"/>
    <row r="76" spans="1:11" ht="20.25" thickBot="1">
      <c r="A76" s="112" t="s">
        <v>30</v>
      </c>
      <c r="B76" s="113"/>
      <c r="C76" s="113"/>
      <c r="D76" s="113"/>
      <c r="E76" s="113"/>
      <c r="F76" s="113"/>
      <c r="G76" s="113"/>
      <c r="H76" s="114"/>
      <c r="I76" s="1"/>
    </row>
    <row r="77" spans="1:11" s="69" customFormat="1" ht="20.25" thickBot="1">
      <c r="A77" s="65" t="s">
        <v>10</v>
      </c>
      <c r="B77" s="66" t="s">
        <v>8</v>
      </c>
      <c r="C77" s="5" t="s">
        <v>13</v>
      </c>
      <c r="D77" s="67" t="s">
        <v>1</v>
      </c>
      <c r="E77" s="67" t="s">
        <v>2</v>
      </c>
      <c r="F77" s="67" t="s">
        <v>3</v>
      </c>
      <c r="G77" s="67" t="s">
        <v>4</v>
      </c>
      <c r="H77" s="146" t="s">
        <v>9</v>
      </c>
      <c r="I77" s="51" t="s">
        <v>21</v>
      </c>
      <c r="J77" s="70"/>
      <c r="K77" s="52" t="s">
        <v>195</v>
      </c>
    </row>
    <row r="78" spans="1:11" ht="19.5">
      <c r="A78" s="31" t="s">
        <v>83</v>
      </c>
      <c r="B78" s="39" t="s">
        <v>167</v>
      </c>
      <c r="C78" s="40">
        <v>2.6</v>
      </c>
      <c r="D78" s="41">
        <v>2</v>
      </c>
      <c r="E78" s="40">
        <v>44</v>
      </c>
      <c r="F78" s="40">
        <v>38</v>
      </c>
      <c r="G78" s="145">
        <f>SUM(E78+F78)</f>
        <v>82</v>
      </c>
      <c r="H78" s="71" t="s">
        <v>9</v>
      </c>
      <c r="I78" s="68">
        <v>33060</v>
      </c>
      <c r="J78" s="64" t="s">
        <v>26</v>
      </c>
      <c r="K78" s="59">
        <f t="shared" ref="K78:K92" si="1">DATEDIF(I78,$K$12,"Y")</f>
        <v>33</v>
      </c>
    </row>
    <row r="79" spans="1:11" ht="19.5">
      <c r="A79" s="31" t="s">
        <v>82</v>
      </c>
      <c r="B79" s="39" t="s">
        <v>167</v>
      </c>
      <c r="C79" s="40">
        <v>5.3</v>
      </c>
      <c r="D79" s="41">
        <v>5</v>
      </c>
      <c r="E79" s="40">
        <v>41</v>
      </c>
      <c r="F79" s="40">
        <v>42</v>
      </c>
      <c r="G79" s="145">
        <f>SUM(E79+F79)</f>
        <v>83</v>
      </c>
      <c r="H79" s="71" t="s">
        <v>9</v>
      </c>
      <c r="I79" s="68">
        <v>25494</v>
      </c>
      <c r="J79" s="64" t="s">
        <v>27</v>
      </c>
      <c r="K79" s="59">
        <f t="shared" si="1"/>
        <v>54</v>
      </c>
    </row>
    <row r="80" spans="1:11">
      <c r="A80" s="31" t="s">
        <v>53</v>
      </c>
      <c r="B80" s="39" t="s">
        <v>161</v>
      </c>
      <c r="C80" s="40">
        <v>19.100000000000001</v>
      </c>
      <c r="D80" s="41">
        <v>19</v>
      </c>
      <c r="E80" s="40">
        <v>46</v>
      </c>
      <c r="F80" s="40">
        <v>44</v>
      </c>
      <c r="G80" s="29">
        <f>SUM(E80+F80)</f>
        <v>90</v>
      </c>
      <c r="H80" s="71" t="s">
        <v>9</v>
      </c>
      <c r="I80" s="68">
        <v>21890</v>
      </c>
      <c r="K80" s="59">
        <f t="shared" si="1"/>
        <v>64</v>
      </c>
    </row>
    <row r="81" spans="1:11">
      <c r="A81" s="31" t="s">
        <v>181</v>
      </c>
      <c r="B81" s="39" t="s">
        <v>161</v>
      </c>
      <c r="C81" s="40">
        <v>21.9</v>
      </c>
      <c r="D81" s="41">
        <v>22</v>
      </c>
      <c r="E81" s="40">
        <v>46</v>
      </c>
      <c r="F81" s="40">
        <v>44</v>
      </c>
      <c r="G81" s="29">
        <f>SUM(E81+F81)</f>
        <v>90</v>
      </c>
      <c r="H81" s="71" t="s">
        <v>9</v>
      </c>
      <c r="I81" s="68">
        <v>34873</v>
      </c>
      <c r="K81" s="59">
        <f t="shared" si="1"/>
        <v>28</v>
      </c>
    </row>
    <row r="82" spans="1:11">
      <c r="A82" s="31" t="s">
        <v>61</v>
      </c>
      <c r="B82" s="39" t="s">
        <v>170</v>
      </c>
      <c r="C82" s="40">
        <v>9.8000000000000007</v>
      </c>
      <c r="D82" s="41">
        <v>10</v>
      </c>
      <c r="E82" s="40">
        <v>43</v>
      </c>
      <c r="F82" s="40">
        <v>47</v>
      </c>
      <c r="G82" s="29">
        <f>SUM(E82+F82)</f>
        <v>90</v>
      </c>
      <c r="H82" s="71" t="s">
        <v>9</v>
      </c>
      <c r="I82" s="68">
        <v>35020</v>
      </c>
      <c r="K82" s="59">
        <f t="shared" si="1"/>
        <v>28</v>
      </c>
    </row>
    <row r="83" spans="1:11">
      <c r="A83" s="31" t="s">
        <v>126</v>
      </c>
      <c r="B83" s="39" t="s">
        <v>160</v>
      </c>
      <c r="C83" s="40">
        <v>6.6</v>
      </c>
      <c r="D83" s="41">
        <v>6</v>
      </c>
      <c r="E83" s="40">
        <v>46</v>
      </c>
      <c r="F83" s="40">
        <v>45</v>
      </c>
      <c r="G83" s="29">
        <f>SUM(E83+F83)</f>
        <v>91</v>
      </c>
      <c r="H83" s="71" t="s">
        <v>9</v>
      </c>
      <c r="I83" s="68">
        <v>25055</v>
      </c>
      <c r="K83" s="59">
        <f t="shared" si="1"/>
        <v>55</v>
      </c>
    </row>
    <row r="84" spans="1:11">
      <c r="A84" s="31" t="s">
        <v>54</v>
      </c>
      <c r="B84" s="39" t="s">
        <v>161</v>
      </c>
      <c r="C84" s="40">
        <v>14</v>
      </c>
      <c r="D84" s="41">
        <v>14</v>
      </c>
      <c r="E84" s="40">
        <v>42</v>
      </c>
      <c r="F84" s="40">
        <v>51</v>
      </c>
      <c r="G84" s="29">
        <f>SUM(E84+F84)</f>
        <v>93</v>
      </c>
      <c r="H84" s="71" t="s">
        <v>9</v>
      </c>
      <c r="I84" s="68">
        <v>24239</v>
      </c>
      <c r="K84" s="59">
        <f t="shared" si="1"/>
        <v>57</v>
      </c>
    </row>
    <row r="85" spans="1:11">
      <c r="A85" s="31" t="s">
        <v>125</v>
      </c>
      <c r="B85" s="39" t="s">
        <v>160</v>
      </c>
      <c r="C85" s="40">
        <v>23.6</v>
      </c>
      <c r="D85" s="41">
        <v>24</v>
      </c>
      <c r="E85" s="40">
        <v>51</v>
      </c>
      <c r="F85" s="40">
        <v>46</v>
      </c>
      <c r="G85" s="29">
        <f>SUM(E85+F85)</f>
        <v>97</v>
      </c>
      <c r="H85" s="71" t="s">
        <v>9</v>
      </c>
      <c r="I85" s="68">
        <v>27154</v>
      </c>
      <c r="K85" s="59">
        <f t="shared" si="1"/>
        <v>49</v>
      </c>
    </row>
    <row r="86" spans="1:11">
      <c r="A86" s="31" t="s">
        <v>109</v>
      </c>
      <c r="B86" s="39" t="s">
        <v>176</v>
      </c>
      <c r="C86" s="40">
        <v>16.7</v>
      </c>
      <c r="D86" s="41">
        <v>17</v>
      </c>
      <c r="E86" s="40">
        <v>51</v>
      </c>
      <c r="F86" s="40">
        <v>47</v>
      </c>
      <c r="G86" s="29">
        <f>SUM(E86+F86)</f>
        <v>98</v>
      </c>
      <c r="H86" s="71" t="s">
        <v>9</v>
      </c>
      <c r="I86" s="68">
        <v>25038</v>
      </c>
      <c r="K86" s="59">
        <f t="shared" si="1"/>
        <v>55</v>
      </c>
    </row>
    <row r="87" spans="1:11">
      <c r="A87" s="31" t="s">
        <v>182</v>
      </c>
      <c r="B87" s="39" t="s">
        <v>161</v>
      </c>
      <c r="C87" s="40">
        <v>24.4</v>
      </c>
      <c r="D87" s="41">
        <v>25</v>
      </c>
      <c r="E87" s="40">
        <v>49</v>
      </c>
      <c r="F87" s="40">
        <v>52</v>
      </c>
      <c r="G87" s="29">
        <f>SUM(E87+F87)</f>
        <v>101</v>
      </c>
      <c r="H87" s="71" t="s">
        <v>9</v>
      </c>
      <c r="I87" s="68">
        <v>26967</v>
      </c>
      <c r="K87" s="59">
        <f t="shared" si="1"/>
        <v>50</v>
      </c>
    </row>
    <row r="88" spans="1:11">
      <c r="A88" s="31" t="s">
        <v>127</v>
      </c>
      <c r="B88" s="39" t="s">
        <v>160</v>
      </c>
      <c r="C88" s="40">
        <v>28.6</v>
      </c>
      <c r="D88" s="41">
        <v>29</v>
      </c>
      <c r="E88" s="40">
        <v>52</v>
      </c>
      <c r="F88" s="40">
        <v>54</v>
      </c>
      <c r="G88" s="29">
        <f>SUM(E88+F88)</f>
        <v>106</v>
      </c>
      <c r="H88" s="71" t="s">
        <v>9</v>
      </c>
      <c r="I88" s="68">
        <v>23988</v>
      </c>
      <c r="K88" s="59">
        <f t="shared" si="1"/>
        <v>58</v>
      </c>
    </row>
    <row r="89" spans="1:11">
      <c r="A89" s="31" t="s">
        <v>69</v>
      </c>
      <c r="B89" s="39" t="s">
        <v>174</v>
      </c>
      <c r="C89" s="40">
        <v>33.9</v>
      </c>
      <c r="D89" s="41">
        <v>35</v>
      </c>
      <c r="E89" s="40">
        <v>55</v>
      </c>
      <c r="F89" s="40">
        <v>53</v>
      </c>
      <c r="G89" s="29">
        <f>SUM(E89+F89)</f>
        <v>108</v>
      </c>
      <c r="H89" s="71" t="s">
        <v>9</v>
      </c>
      <c r="I89" s="68">
        <v>21897</v>
      </c>
      <c r="K89" s="59">
        <f t="shared" si="1"/>
        <v>64</v>
      </c>
    </row>
    <row r="90" spans="1:11">
      <c r="A90" s="31" t="s">
        <v>105</v>
      </c>
      <c r="B90" s="39" t="s">
        <v>166</v>
      </c>
      <c r="C90" s="40">
        <v>41.4</v>
      </c>
      <c r="D90" s="41">
        <v>43</v>
      </c>
      <c r="E90" s="40">
        <v>51</v>
      </c>
      <c r="F90" s="40">
        <v>57</v>
      </c>
      <c r="G90" s="29">
        <f>SUM(E90+F90)</f>
        <v>108</v>
      </c>
      <c r="H90" s="71" t="s">
        <v>9</v>
      </c>
      <c r="I90" s="68">
        <v>20992</v>
      </c>
      <c r="K90" s="59">
        <f t="shared" si="1"/>
        <v>66</v>
      </c>
    </row>
    <row r="91" spans="1:11">
      <c r="A91" s="31" t="s">
        <v>124</v>
      </c>
      <c r="B91" s="39" t="s">
        <v>160</v>
      </c>
      <c r="C91" s="40">
        <v>38.9</v>
      </c>
      <c r="D91" s="41">
        <v>40</v>
      </c>
      <c r="E91" s="40">
        <v>58</v>
      </c>
      <c r="F91" s="40">
        <v>64</v>
      </c>
      <c r="G91" s="29">
        <f>SUM(E91+F91)</f>
        <v>122</v>
      </c>
      <c r="H91" s="71" t="s">
        <v>9</v>
      </c>
      <c r="I91" s="68">
        <v>23748</v>
      </c>
      <c r="K91" s="59">
        <f t="shared" si="1"/>
        <v>58</v>
      </c>
    </row>
    <row r="92" spans="1:11" ht="19.5" thickBot="1">
      <c r="A92" s="76" t="s">
        <v>106</v>
      </c>
      <c r="B92" s="77" t="s">
        <v>166</v>
      </c>
      <c r="C92" s="78">
        <v>39.9</v>
      </c>
      <c r="D92" s="79">
        <v>41</v>
      </c>
      <c r="E92" s="78">
        <v>60</v>
      </c>
      <c r="F92" s="78">
        <v>64</v>
      </c>
      <c r="G92" s="80">
        <f>SUM(E92+F92)</f>
        <v>124</v>
      </c>
      <c r="H92" s="82" t="s">
        <v>9</v>
      </c>
      <c r="I92" s="81">
        <v>20615</v>
      </c>
      <c r="K92" s="59">
        <f t="shared" si="1"/>
        <v>67</v>
      </c>
    </row>
  </sheetData>
  <sortState xmlns:xlrd2="http://schemas.microsoft.com/office/spreadsheetml/2017/richdata2" ref="A13:I74">
    <sortCondition ref="G13:G74"/>
    <sortCondition ref="F13:F74"/>
    <sortCondition ref="E13:E74"/>
  </sortState>
  <mergeCells count="10">
    <mergeCell ref="A1:H1"/>
    <mergeCell ref="A2:H2"/>
    <mergeCell ref="A4:H4"/>
    <mergeCell ref="A5:H5"/>
    <mergeCell ref="A6:H6"/>
    <mergeCell ref="A76:H76"/>
    <mergeCell ref="A9:H9"/>
    <mergeCell ref="A10:H10"/>
    <mergeCell ref="A11:H11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K43"/>
  <sheetViews>
    <sheetView workbookViewId="0">
      <selection sqref="A1:E1"/>
    </sheetView>
  </sheetViews>
  <sheetFormatPr baseColWidth="10" defaultRowHeight="15"/>
  <cols>
    <col min="1" max="1" width="6.42578125" style="102" bestFit="1" customWidth="1"/>
    <col min="2" max="5" width="21.7109375" style="103" customWidth="1"/>
    <col min="6" max="6" width="2" style="103" bestFit="1" customWidth="1"/>
    <col min="7" max="7" width="4" style="103" bestFit="1" customWidth="1"/>
    <col min="8" max="16384" width="11.42578125" style="103"/>
  </cols>
  <sheetData>
    <row r="1" spans="1:6" s="85" customFormat="1" ht="18.75" thickBot="1">
      <c r="A1" s="125" t="s">
        <v>35</v>
      </c>
      <c r="B1" s="125"/>
      <c r="C1" s="125"/>
      <c r="D1" s="125"/>
      <c r="E1" s="125"/>
    </row>
    <row r="2" spans="1:6" s="85" customFormat="1" ht="18.75" thickBot="1">
      <c r="A2" s="126" t="s">
        <v>36</v>
      </c>
      <c r="B2" s="127"/>
      <c r="C2" s="127"/>
      <c r="D2" s="127"/>
      <c r="E2" s="128"/>
    </row>
    <row r="3" spans="1:6" s="86" customFormat="1" ht="15.75" thickBot="1">
      <c r="A3" s="129" t="s">
        <v>33</v>
      </c>
      <c r="B3" s="130"/>
      <c r="C3" s="130"/>
      <c r="D3" s="130"/>
      <c r="E3" s="131"/>
    </row>
    <row r="4" spans="1:6" s="86" customFormat="1">
      <c r="A4" s="132" t="s">
        <v>37</v>
      </c>
      <c r="B4" s="132"/>
      <c r="C4" s="132"/>
      <c r="D4" s="132"/>
      <c r="E4" s="132"/>
    </row>
    <row r="5" spans="1:6" s="86" customFormat="1" ht="15.75" thickBot="1">
      <c r="A5" s="132"/>
      <c r="B5" s="132"/>
      <c r="C5" s="132"/>
      <c r="D5" s="132"/>
      <c r="E5" s="132"/>
    </row>
    <row r="6" spans="1:6" s="88" customFormat="1" ht="12.75" thickBot="1">
      <c r="A6" s="122" t="s">
        <v>38</v>
      </c>
      <c r="B6" s="123"/>
      <c r="C6" s="123"/>
      <c r="D6" s="123"/>
      <c r="E6" s="124"/>
      <c r="F6" s="87"/>
    </row>
    <row r="7" spans="1:6" s="88" customFormat="1" ht="12">
      <c r="A7" s="107">
        <v>0.33333333333333331</v>
      </c>
      <c r="B7" s="89" t="s">
        <v>39</v>
      </c>
      <c r="C7" s="90" t="s">
        <v>40</v>
      </c>
      <c r="D7" s="104" t="s">
        <v>41</v>
      </c>
      <c r="E7" s="91"/>
      <c r="F7" s="87">
        <v>2</v>
      </c>
    </row>
    <row r="8" spans="1:6" s="88" customFormat="1" ht="12">
      <c r="A8" s="108">
        <v>0.34027777777777773</v>
      </c>
      <c r="B8" s="92"/>
      <c r="C8" s="93"/>
      <c r="D8" s="93"/>
      <c r="E8" s="94"/>
      <c r="F8" s="87">
        <f t="shared" ref="F8:F40" si="0">COUNTA(B8,C8,D8,E8)</f>
        <v>0</v>
      </c>
    </row>
    <row r="9" spans="1:6" s="88" customFormat="1" ht="12">
      <c r="A9" s="108">
        <v>0.34722222222222199</v>
      </c>
      <c r="B9" s="92" t="s">
        <v>42</v>
      </c>
      <c r="C9" s="93" t="s">
        <v>43</v>
      </c>
      <c r="D9" s="93" t="s">
        <v>44</v>
      </c>
      <c r="E9" s="94" t="s">
        <v>45</v>
      </c>
      <c r="F9" s="87">
        <f t="shared" si="0"/>
        <v>4</v>
      </c>
    </row>
    <row r="10" spans="1:6" s="88" customFormat="1" ht="12">
      <c r="A10" s="108">
        <v>0.35416666666666702</v>
      </c>
      <c r="B10" s="92"/>
      <c r="C10" s="93"/>
      <c r="D10" s="93"/>
      <c r="E10" s="94"/>
      <c r="F10" s="87">
        <f t="shared" si="0"/>
        <v>0</v>
      </c>
    </row>
    <row r="11" spans="1:6" s="88" customFormat="1" ht="12">
      <c r="A11" s="108">
        <v>0.36111111111111099</v>
      </c>
      <c r="B11" s="92"/>
      <c r="C11" s="93"/>
      <c r="D11" s="93"/>
      <c r="E11" s="94"/>
      <c r="F11" s="87">
        <f t="shared" si="0"/>
        <v>0</v>
      </c>
    </row>
    <row r="12" spans="1:6" s="88" customFormat="1" ht="12">
      <c r="A12" s="108">
        <v>0.36805555555555503</v>
      </c>
      <c r="B12" s="92" t="s">
        <v>46</v>
      </c>
      <c r="C12" s="93" t="s">
        <v>47</v>
      </c>
      <c r="D12" s="95" t="s">
        <v>48</v>
      </c>
      <c r="E12" s="94"/>
      <c r="F12" s="87">
        <f t="shared" si="0"/>
        <v>3</v>
      </c>
    </row>
    <row r="13" spans="1:6" s="88" customFormat="1" ht="12">
      <c r="A13" s="108">
        <v>0.375</v>
      </c>
      <c r="B13" s="92" t="s">
        <v>49</v>
      </c>
      <c r="C13" s="93" t="s">
        <v>50</v>
      </c>
      <c r="D13" s="93" t="s">
        <v>51</v>
      </c>
      <c r="E13" s="94" t="s">
        <v>52</v>
      </c>
      <c r="F13" s="87">
        <f t="shared" si="0"/>
        <v>4</v>
      </c>
    </row>
    <row r="14" spans="1:6" s="88" customFormat="1" ht="12">
      <c r="A14" s="108">
        <v>0.38194444444444398</v>
      </c>
      <c r="B14" s="92" t="s">
        <v>53</v>
      </c>
      <c r="C14" s="93" t="s">
        <v>54</v>
      </c>
      <c r="D14" s="93" t="s">
        <v>55</v>
      </c>
      <c r="E14" s="94" t="s">
        <v>56</v>
      </c>
      <c r="F14" s="87">
        <f t="shared" si="0"/>
        <v>4</v>
      </c>
    </row>
    <row r="15" spans="1:6" s="88" customFormat="1" ht="12">
      <c r="A15" s="108">
        <v>0.38888888888888901</v>
      </c>
      <c r="B15" s="92" t="s">
        <v>57</v>
      </c>
      <c r="C15" s="93" t="s">
        <v>58</v>
      </c>
      <c r="D15" s="93" t="s">
        <v>59</v>
      </c>
      <c r="E15" s="94" t="s">
        <v>60</v>
      </c>
      <c r="F15" s="87">
        <f t="shared" si="0"/>
        <v>4</v>
      </c>
    </row>
    <row r="16" spans="1:6" s="88" customFormat="1" ht="12">
      <c r="A16" s="108">
        <v>0.39583333333333298</v>
      </c>
      <c r="B16" s="92" t="s">
        <v>61</v>
      </c>
      <c r="C16" s="93" t="s">
        <v>62</v>
      </c>
      <c r="D16" s="93" t="s">
        <v>63</v>
      </c>
      <c r="E16" s="94" t="s">
        <v>64</v>
      </c>
      <c r="F16" s="87">
        <f t="shared" si="0"/>
        <v>4</v>
      </c>
    </row>
    <row r="17" spans="1:6" s="88" customFormat="1" ht="12">
      <c r="A17" s="108">
        <v>0.40277777777777801</v>
      </c>
      <c r="B17" s="96" t="s">
        <v>65</v>
      </c>
      <c r="C17" s="93" t="s">
        <v>66</v>
      </c>
      <c r="D17" s="93" t="s">
        <v>67</v>
      </c>
      <c r="E17" s="94" t="s">
        <v>68</v>
      </c>
      <c r="F17" s="87">
        <f t="shared" si="0"/>
        <v>4</v>
      </c>
    </row>
    <row r="18" spans="1:6" s="88" customFormat="1" ht="12">
      <c r="A18" s="108">
        <v>0.40972222222222199</v>
      </c>
      <c r="B18" s="92" t="s">
        <v>69</v>
      </c>
      <c r="C18" s="93" t="s">
        <v>70</v>
      </c>
      <c r="D18" s="93" t="s">
        <v>71</v>
      </c>
      <c r="E18" s="94" t="s">
        <v>72</v>
      </c>
      <c r="F18" s="87">
        <f t="shared" si="0"/>
        <v>4</v>
      </c>
    </row>
    <row r="19" spans="1:6" s="88" customFormat="1" ht="12">
      <c r="A19" s="108">
        <v>0.41666666666666602</v>
      </c>
      <c r="B19" s="92" t="s">
        <v>73</v>
      </c>
      <c r="C19" s="93" t="s">
        <v>74</v>
      </c>
      <c r="D19" s="93" t="s">
        <v>75</v>
      </c>
      <c r="E19" s="94" t="s">
        <v>76</v>
      </c>
      <c r="F19" s="87">
        <f t="shared" si="0"/>
        <v>4</v>
      </c>
    </row>
    <row r="20" spans="1:6" s="88" customFormat="1" ht="12">
      <c r="A20" s="108">
        <v>0.42361111111111099</v>
      </c>
      <c r="B20" s="92" t="s">
        <v>77</v>
      </c>
      <c r="C20" s="93" t="s">
        <v>78</v>
      </c>
      <c r="D20" s="93" t="s">
        <v>79</v>
      </c>
      <c r="E20" s="94" t="s">
        <v>80</v>
      </c>
      <c r="F20" s="87">
        <f t="shared" si="0"/>
        <v>4</v>
      </c>
    </row>
    <row r="21" spans="1:6" s="88" customFormat="1" ht="12">
      <c r="A21" s="108">
        <v>0.43055555555555503</v>
      </c>
      <c r="B21" s="92" t="s">
        <v>81</v>
      </c>
      <c r="C21" s="93" t="s">
        <v>82</v>
      </c>
      <c r="D21" s="93" t="s">
        <v>83</v>
      </c>
      <c r="E21" s="94" t="s">
        <v>84</v>
      </c>
      <c r="F21" s="87">
        <f t="shared" si="0"/>
        <v>4</v>
      </c>
    </row>
    <row r="22" spans="1:6" s="88" customFormat="1" ht="12">
      <c r="A22" s="108">
        <v>0.437499999999999</v>
      </c>
      <c r="B22" s="92" t="s">
        <v>85</v>
      </c>
      <c r="C22" s="93" t="s">
        <v>86</v>
      </c>
      <c r="D22" s="93" t="s">
        <v>87</v>
      </c>
      <c r="E22" s="94" t="s">
        <v>88</v>
      </c>
      <c r="F22" s="87">
        <f t="shared" si="0"/>
        <v>4</v>
      </c>
    </row>
    <row r="23" spans="1:6" s="88" customFormat="1" ht="12">
      <c r="A23" s="108">
        <v>0.44444444444444398</v>
      </c>
      <c r="B23" s="92" t="s">
        <v>89</v>
      </c>
      <c r="C23" s="93" t="s">
        <v>90</v>
      </c>
      <c r="D23" s="95" t="s">
        <v>91</v>
      </c>
      <c r="E23" s="94" t="s">
        <v>92</v>
      </c>
      <c r="F23" s="87">
        <f t="shared" si="0"/>
        <v>4</v>
      </c>
    </row>
    <row r="24" spans="1:6" s="88" customFormat="1" ht="12">
      <c r="A24" s="108">
        <v>0.45138888888888801</v>
      </c>
      <c r="B24" s="92" t="s">
        <v>93</v>
      </c>
      <c r="C24" s="93" t="s">
        <v>94</v>
      </c>
      <c r="D24" s="105" t="s">
        <v>95</v>
      </c>
      <c r="E24" s="94" t="s">
        <v>96</v>
      </c>
      <c r="F24" s="87">
        <v>3</v>
      </c>
    </row>
    <row r="25" spans="1:6" s="88" customFormat="1" ht="12">
      <c r="A25" s="108">
        <v>0.45833333333333298</v>
      </c>
      <c r="B25" s="92" t="s">
        <v>97</v>
      </c>
      <c r="C25" s="93" t="s">
        <v>98</v>
      </c>
      <c r="D25" s="93" t="s">
        <v>99</v>
      </c>
      <c r="E25" s="94" t="s">
        <v>100</v>
      </c>
      <c r="F25" s="87">
        <f t="shared" si="0"/>
        <v>4</v>
      </c>
    </row>
    <row r="26" spans="1:6" s="88" customFormat="1" ht="12">
      <c r="A26" s="108">
        <v>0.46527777777777701</v>
      </c>
      <c r="B26" s="92" t="s">
        <v>101</v>
      </c>
      <c r="C26" s="93" t="s">
        <v>102</v>
      </c>
      <c r="D26" s="93" t="s">
        <v>103</v>
      </c>
      <c r="E26" s="94" t="s">
        <v>104</v>
      </c>
      <c r="F26" s="87">
        <f t="shared" si="0"/>
        <v>4</v>
      </c>
    </row>
    <row r="27" spans="1:6" s="88" customFormat="1" ht="12">
      <c r="A27" s="108">
        <v>0.47222222222222099</v>
      </c>
      <c r="B27" s="92" t="s">
        <v>105</v>
      </c>
      <c r="C27" s="93" t="s">
        <v>106</v>
      </c>
      <c r="D27" s="93" t="s">
        <v>107</v>
      </c>
      <c r="E27" s="94" t="s">
        <v>108</v>
      </c>
      <c r="F27" s="87">
        <f t="shared" si="0"/>
        <v>4</v>
      </c>
    </row>
    <row r="28" spans="1:6" s="88" customFormat="1" ht="12">
      <c r="A28" s="108">
        <v>0.47916666666666602</v>
      </c>
      <c r="B28" s="92" t="s">
        <v>109</v>
      </c>
      <c r="C28" s="93" t="s">
        <v>110</v>
      </c>
      <c r="D28" s="93" t="s">
        <v>111</v>
      </c>
      <c r="E28" s="94" t="s">
        <v>112</v>
      </c>
      <c r="F28" s="87">
        <f t="shared" si="0"/>
        <v>4</v>
      </c>
    </row>
    <row r="29" spans="1:6" s="88" customFormat="1" ht="12">
      <c r="A29" s="108">
        <v>0.48611111111110999</v>
      </c>
      <c r="B29" s="92" t="s">
        <v>113</v>
      </c>
      <c r="C29" s="93" t="s">
        <v>114</v>
      </c>
      <c r="D29" s="93" t="s">
        <v>115</v>
      </c>
      <c r="E29" s="94" t="s">
        <v>116</v>
      </c>
      <c r="F29" s="87">
        <f t="shared" si="0"/>
        <v>4</v>
      </c>
    </row>
    <row r="30" spans="1:6" s="88" customFormat="1" ht="12">
      <c r="A30" s="108">
        <v>0.49305555555555503</v>
      </c>
      <c r="B30" s="92" t="s">
        <v>117</v>
      </c>
      <c r="C30" s="93" t="s">
        <v>118</v>
      </c>
      <c r="D30" s="93" t="s">
        <v>119</v>
      </c>
      <c r="E30" s="94" t="s">
        <v>120</v>
      </c>
      <c r="F30" s="87">
        <f t="shared" si="0"/>
        <v>4</v>
      </c>
    </row>
    <row r="31" spans="1:6" s="88" customFormat="1" ht="12">
      <c r="A31" s="108">
        <v>0.499999999999999</v>
      </c>
      <c r="B31" s="92" t="s">
        <v>121</v>
      </c>
      <c r="C31" s="93" t="s">
        <v>122</v>
      </c>
      <c r="D31" s="93" t="s">
        <v>123</v>
      </c>
      <c r="E31" s="94" t="s">
        <v>183</v>
      </c>
      <c r="F31" s="87">
        <f t="shared" si="0"/>
        <v>4</v>
      </c>
    </row>
    <row r="32" spans="1:6" s="88" customFormat="1" ht="12">
      <c r="A32" s="108">
        <v>0.50694444444444298</v>
      </c>
      <c r="B32" s="92" t="s">
        <v>124</v>
      </c>
      <c r="C32" s="93" t="s">
        <v>125</v>
      </c>
      <c r="D32" s="93" t="s">
        <v>126</v>
      </c>
      <c r="E32" s="94" t="s">
        <v>127</v>
      </c>
      <c r="F32" s="87">
        <f t="shared" si="0"/>
        <v>4</v>
      </c>
    </row>
    <row r="33" spans="1:11" s="88" customFormat="1" ht="12">
      <c r="A33" s="108">
        <v>0.51388888888888795</v>
      </c>
      <c r="B33" s="92" t="s">
        <v>128</v>
      </c>
      <c r="C33" s="93" t="s">
        <v>129</v>
      </c>
      <c r="D33" s="93" t="s">
        <v>130</v>
      </c>
      <c r="E33" s="94" t="s">
        <v>131</v>
      </c>
      <c r="F33" s="87">
        <f t="shared" si="0"/>
        <v>4</v>
      </c>
    </row>
    <row r="34" spans="1:11" s="88" customFormat="1" ht="12">
      <c r="A34" s="108">
        <v>0.52083333333333204</v>
      </c>
      <c r="B34" s="92" t="s">
        <v>132</v>
      </c>
      <c r="C34" s="93" t="s">
        <v>133</v>
      </c>
      <c r="D34" s="93" t="s">
        <v>134</v>
      </c>
      <c r="E34" s="94" t="s">
        <v>135</v>
      </c>
      <c r="F34" s="87">
        <f t="shared" si="0"/>
        <v>4</v>
      </c>
    </row>
    <row r="35" spans="1:11" s="88" customFormat="1" ht="12">
      <c r="A35" s="108">
        <v>0.52777777777777701</v>
      </c>
      <c r="B35" s="92" t="s">
        <v>136</v>
      </c>
      <c r="C35" s="105" t="s">
        <v>137</v>
      </c>
      <c r="D35" s="93" t="s">
        <v>138</v>
      </c>
      <c r="E35" s="94" t="s">
        <v>139</v>
      </c>
      <c r="F35" s="87">
        <v>3</v>
      </c>
    </row>
    <row r="36" spans="1:11" s="88" customFormat="1" ht="12">
      <c r="A36" s="108">
        <v>0.53472222222222099</v>
      </c>
      <c r="B36" s="92" t="s">
        <v>140</v>
      </c>
      <c r="C36" s="93" t="s">
        <v>141</v>
      </c>
      <c r="D36" s="93" t="s">
        <v>142</v>
      </c>
      <c r="E36" s="94" t="s">
        <v>143</v>
      </c>
      <c r="F36" s="87">
        <f t="shared" si="0"/>
        <v>4</v>
      </c>
    </row>
    <row r="37" spans="1:11" s="88" customFormat="1" ht="12">
      <c r="A37" s="108">
        <v>0.54166666666666596</v>
      </c>
      <c r="B37" s="92" t="s">
        <v>144</v>
      </c>
      <c r="C37" s="93" t="s">
        <v>145</v>
      </c>
      <c r="D37" s="93" t="s">
        <v>146</v>
      </c>
      <c r="E37" s="94" t="s">
        <v>147</v>
      </c>
      <c r="F37" s="87">
        <f t="shared" si="0"/>
        <v>4</v>
      </c>
    </row>
    <row r="38" spans="1:11" s="88" customFormat="1" ht="12">
      <c r="A38" s="108">
        <v>0.54861111111111005</v>
      </c>
      <c r="B38" s="92" t="s">
        <v>148</v>
      </c>
      <c r="C38" s="93" t="s">
        <v>149</v>
      </c>
      <c r="D38" s="93" t="s">
        <v>150</v>
      </c>
      <c r="E38" s="94" t="s">
        <v>151</v>
      </c>
      <c r="F38" s="87">
        <f t="shared" si="0"/>
        <v>4</v>
      </c>
    </row>
    <row r="39" spans="1:11" s="88" customFormat="1" ht="12.75" thickBot="1">
      <c r="A39" s="108">
        <v>0.55555555555555403</v>
      </c>
      <c r="B39" s="92" t="s">
        <v>152</v>
      </c>
      <c r="C39" s="93" t="s">
        <v>153</v>
      </c>
      <c r="D39" s="93" t="s">
        <v>154</v>
      </c>
      <c r="E39" s="94" t="s">
        <v>155</v>
      </c>
      <c r="F39" s="87">
        <f t="shared" si="0"/>
        <v>4</v>
      </c>
    </row>
    <row r="40" spans="1:11" s="88" customFormat="1" ht="12.75" thickBot="1">
      <c r="A40" s="149">
        <v>0.562499999999999</v>
      </c>
      <c r="B40" s="97" t="s">
        <v>156</v>
      </c>
      <c r="C40" s="98" t="s">
        <v>157</v>
      </c>
      <c r="D40" s="99" t="s">
        <v>158</v>
      </c>
      <c r="E40" s="100" t="s">
        <v>159</v>
      </c>
      <c r="F40" s="87">
        <f t="shared" si="0"/>
        <v>4</v>
      </c>
      <c r="G40" s="101">
        <f>SUM(F7:F40)</f>
        <v>119</v>
      </c>
    </row>
    <row r="42" spans="1:11" ht="15" customHeight="1"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11" ht="15.75" customHeight="1"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36" t="str">
        <f>'CAB Hasta 9,9'!A1:H1</f>
        <v>FEDERACION REGIONAL</v>
      </c>
      <c r="B1" s="136"/>
      <c r="C1" s="136"/>
      <c r="D1" s="136"/>
      <c r="E1" s="136"/>
      <c r="F1" s="136"/>
      <c r="G1" s="136"/>
      <c r="H1" s="136"/>
      <c r="I1" s="136"/>
    </row>
    <row r="2" spans="1:10" ht="19.5">
      <c r="A2" s="136" t="str">
        <f>'CAB Hasta 9,9'!A2:H2</f>
        <v>DE GOLF MAR Y SIERRAS</v>
      </c>
      <c r="B2" s="136"/>
      <c r="C2" s="136"/>
      <c r="D2" s="136"/>
      <c r="E2" s="136"/>
      <c r="F2" s="136"/>
      <c r="G2" s="136"/>
      <c r="H2" s="136"/>
      <c r="I2" s="136"/>
    </row>
    <row r="3" spans="1:10">
      <c r="A3" s="137" t="str">
        <f>'CAB Hasta 9,9'!A4:H4</f>
        <v>TANDIL</v>
      </c>
      <c r="B3" s="137"/>
      <c r="C3" s="137"/>
      <c r="D3" s="137"/>
      <c r="E3" s="137"/>
      <c r="F3" s="137"/>
      <c r="G3" s="137"/>
      <c r="H3" s="137"/>
      <c r="I3" s="137"/>
    </row>
    <row r="4" spans="1:10" ht="19.5" thickBot="1">
      <c r="A4" s="137" t="str">
        <f>'CAB Hasta 9,9'!A5:H5</f>
        <v>GOLF CLUB</v>
      </c>
      <c r="B4" s="137"/>
      <c r="C4" s="137"/>
      <c r="D4" s="137"/>
      <c r="E4" s="137"/>
      <c r="F4" s="137"/>
      <c r="G4" s="137"/>
      <c r="H4" s="137"/>
      <c r="I4" s="137"/>
    </row>
    <row r="5" spans="1:10" ht="20.25" thickBot="1">
      <c r="A5" s="138" t="str">
        <f>'CAB Hasta 9,9'!A6:H6</f>
        <v>8° FECHA DEL RANKING DE MAYORES</v>
      </c>
      <c r="B5" s="139"/>
      <c r="C5" s="139"/>
      <c r="D5" s="139"/>
      <c r="E5" s="139"/>
      <c r="F5" s="139"/>
      <c r="G5" s="139"/>
      <c r="H5" s="139"/>
      <c r="I5" s="140"/>
    </row>
    <row r="6" spans="1:10">
      <c r="A6" s="141" t="str">
        <f>'CAB Hasta 9,9'!A8:H8</f>
        <v>DOS VUELTAS DE 9 HOYOS MEDAL PLAY</v>
      </c>
      <c r="B6" s="141"/>
      <c r="C6" s="141"/>
      <c r="D6" s="141"/>
      <c r="E6" s="141"/>
      <c r="F6" s="141"/>
      <c r="G6" s="141"/>
      <c r="H6" s="141"/>
      <c r="I6" s="141"/>
    </row>
    <row r="7" spans="1:10" ht="19.5" thickBot="1">
      <c r="A7" s="141" t="str">
        <f>'CAB Hasta 9,9'!A9:H9</f>
        <v>SABADO 07 DE OCTUBRE E 2023</v>
      </c>
      <c r="B7" s="141"/>
      <c r="C7" s="141"/>
      <c r="D7" s="141"/>
      <c r="E7" s="141"/>
      <c r="F7" s="141"/>
      <c r="G7" s="141"/>
      <c r="H7" s="141"/>
      <c r="I7" s="141"/>
    </row>
    <row r="8" spans="1:10" ht="20.25" thickBot="1">
      <c r="A8" s="133" t="s">
        <v>23</v>
      </c>
      <c r="B8" s="134"/>
      <c r="C8" s="134"/>
      <c r="D8" s="134"/>
      <c r="E8" s="134"/>
      <c r="F8" s="134"/>
      <c r="G8" s="134"/>
      <c r="H8" s="134"/>
      <c r="I8" s="135"/>
      <c r="J8" s="58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58"/>
    </row>
    <row r="10" spans="1:10" ht="19.5">
      <c r="A10" s="12" t="s">
        <v>11</v>
      </c>
      <c r="B10" s="13" t="str">
        <f>'SIN VENTAJA DAMAS Y CABALLEROS'!A78</f>
        <v>SALERES MARIA LOURDES</v>
      </c>
      <c r="C10" s="14" t="str">
        <f>'SIN VENTAJA DAMAS Y CABALLEROS'!B78</f>
        <v>MDPGC</v>
      </c>
      <c r="D10" s="14">
        <f>'SIN VENTAJA DAMAS Y CABALLEROS'!C78</f>
        <v>2.6</v>
      </c>
      <c r="E10" s="14">
        <f>'SIN VENTAJA DAMAS Y CABALLEROS'!D78</f>
        <v>2</v>
      </c>
      <c r="F10" s="12">
        <f>'SIN VENTAJA DAMAS Y CABALLEROS'!E78</f>
        <v>44</v>
      </c>
      <c r="G10" s="16">
        <f>'SIN VENTAJA DAMAS Y CABALLEROS'!F78</f>
        <v>38</v>
      </c>
      <c r="H10" s="32">
        <f>SUM(F10+G10)</f>
        <v>82</v>
      </c>
      <c r="I10" s="15" t="s">
        <v>9</v>
      </c>
      <c r="J10" s="58"/>
    </row>
    <row r="11" spans="1:10" ht="20.25" thickBot="1">
      <c r="A11" s="33" t="s">
        <v>12</v>
      </c>
      <c r="B11" s="17" t="str">
        <f>'SIN VENTAJA DAMAS Y CABALLEROS'!A79</f>
        <v>BOZZO MARIA EUGENIA</v>
      </c>
      <c r="C11" s="60" t="str">
        <f>'SIN VENTAJA DAMAS Y CABALLEROS'!B79</f>
        <v>MDPGC</v>
      </c>
      <c r="D11" s="60">
        <f>'SIN VENTAJA DAMAS Y CABALLEROS'!C79</f>
        <v>5.3</v>
      </c>
      <c r="E11" s="60">
        <f>'SIN VENTAJA DAMAS Y CABALLEROS'!D79</f>
        <v>5</v>
      </c>
      <c r="F11" s="61">
        <f>'SIN VENTAJA DAMAS Y CABALLEROS'!E79</f>
        <v>41</v>
      </c>
      <c r="G11" s="62">
        <f>'SIN VENTAJA DAMAS Y CABALLEROS'!F79</f>
        <v>42</v>
      </c>
      <c r="H11" s="63">
        <f>SUM(F11+G11)</f>
        <v>83</v>
      </c>
      <c r="I11" s="20" t="s">
        <v>9</v>
      </c>
      <c r="J11" s="58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58"/>
    </row>
    <row r="13" spans="1:10" ht="20.25" thickBot="1">
      <c r="A13" s="133" t="str">
        <f>DAM!A11</f>
        <v>DAMAS CATEGORIA HASTA 19,9 INDEX</v>
      </c>
      <c r="B13" s="134"/>
      <c r="C13" s="134"/>
      <c r="D13" s="134"/>
      <c r="E13" s="134"/>
      <c r="F13" s="134"/>
      <c r="G13" s="134"/>
      <c r="H13" s="134"/>
      <c r="I13" s="135"/>
      <c r="J13" s="58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58"/>
    </row>
    <row r="15" spans="1:10" ht="19.5">
      <c r="A15" s="12" t="s">
        <v>11</v>
      </c>
      <c r="B15" s="13" t="str">
        <f>DAM!A13</f>
        <v>CARONELLO MARIA LEILA</v>
      </c>
      <c r="C15" s="14" t="str">
        <f>DAM!B13</f>
        <v>TGC</v>
      </c>
      <c r="D15" s="14">
        <f>DAM!C13</f>
        <v>19.100000000000001</v>
      </c>
      <c r="E15" s="14">
        <f>DAM!D13</f>
        <v>19</v>
      </c>
      <c r="F15" s="12">
        <f>DAM!E13</f>
        <v>46</v>
      </c>
      <c r="G15" s="16">
        <f>DAM!F13</f>
        <v>44</v>
      </c>
      <c r="H15" s="32">
        <f>SUM(F15:G15)</f>
        <v>90</v>
      </c>
      <c r="I15" s="15">
        <f>(H15-E15)</f>
        <v>71</v>
      </c>
      <c r="J15" s="58"/>
    </row>
    <row r="16" spans="1:10" ht="20.25" thickBot="1">
      <c r="A16" s="33" t="s">
        <v>12</v>
      </c>
      <c r="B16" s="17" t="s">
        <v>194</v>
      </c>
      <c r="C16" s="60" t="s">
        <v>9</v>
      </c>
      <c r="D16" s="60" t="s">
        <v>9</v>
      </c>
      <c r="E16" s="60" t="s">
        <v>9</v>
      </c>
      <c r="F16" s="61" t="s">
        <v>9</v>
      </c>
      <c r="G16" s="62" t="s">
        <v>9</v>
      </c>
      <c r="H16" s="63" t="s">
        <v>9</v>
      </c>
      <c r="I16" s="20" t="s">
        <v>9</v>
      </c>
      <c r="J16" s="58"/>
    </row>
    <row r="17" spans="1:10" ht="20.25" thickBot="1">
      <c r="A17" s="23"/>
      <c r="B17" s="24"/>
      <c r="C17" s="26"/>
      <c r="D17" s="26"/>
      <c r="E17" s="26"/>
      <c r="F17" s="26"/>
      <c r="G17" s="26"/>
      <c r="H17" s="83"/>
      <c r="I17" s="26"/>
      <c r="J17" s="58"/>
    </row>
    <row r="18" spans="1:10" ht="20.25" thickBot="1">
      <c r="A18" s="133" t="str">
        <f>DAM!A26</f>
        <v>DAMAS CATEGORIA 20 AL MAXIMO INDEX</v>
      </c>
      <c r="B18" s="134"/>
      <c r="C18" s="134"/>
      <c r="D18" s="134"/>
      <c r="E18" s="134"/>
      <c r="F18" s="134"/>
      <c r="G18" s="134"/>
      <c r="H18" s="134"/>
      <c r="I18" s="135"/>
      <c r="J18" s="58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58"/>
    </row>
    <row r="20" spans="1:10" ht="19.5">
      <c r="A20" s="12" t="s">
        <v>11</v>
      </c>
      <c r="B20" s="13" t="str">
        <f>DAM!A28</f>
        <v>IALONARDI SILVIA MONICA</v>
      </c>
      <c r="C20" s="14" t="str">
        <f>DAM!B28</f>
        <v>SPGC</v>
      </c>
      <c r="D20" s="14">
        <f>DAM!C28</f>
        <v>41.4</v>
      </c>
      <c r="E20" s="14">
        <f>DAM!D28</f>
        <v>43</v>
      </c>
      <c r="F20" s="12">
        <f>DAM!E28</f>
        <v>51</v>
      </c>
      <c r="G20" s="16">
        <f>DAM!F28</f>
        <v>57</v>
      </c>
      <c r="H20" s="32">
        <f>SUM(F20:G20)</f>
        <v>108</v>
      </c>
      <c r="I20" s="15">
        <f>(H20-E20)</f>
        <v>65</v>
      </c>
      <c r="J20" s="58"/>
    </row>
    <row r="21" spans="1:10" ht="20.25" thickBot="1">
      <c r="A21" s="33" t="s">
        <v>12</v>
      </c>
      <c r="B21" s="17" t="str">
        <f>DAM!A29</f>
        <v>DIAZ CISNEROS ANGELES</v>
      </c>
      <c r="C21" s="60" t="str">
        <f>DAM!B29</f>
        <v>TGC</v>
      </c>
      <c r="D21" s="60">
        <f>DAM!C29</f>
        <v>21.9</v>
      </c>
      <c r="E21" s="60">
        <f>DAM!D29</f>
        <v>22</v>
      </c>
      <c r="F21" s="61">
        <f>DAM!E29</f>
        <v>46</v>
      </c>
      <c r="G21" s="62">
        <f>DAM!F29</f>
        <v>44</v>
      </c>
      <c r="H21" s="63">
        <f>SUM(F21:G21)</f>
        <v>90</v>
      </c>
      <c r="I21" s="20">
        <f>(H21-E21)</f>
        <v>68</v>
      </c>
      <c r="J21" s="58"/>
    </row>
    <row r="22" spans="1:10" ht="19.5" thickBot="1">
      <c r="A22" s="1"/>
      <c r="E22" s="1"/>
      <c r="J22" s="58"/>
    </row>
    <row r="23" spans="1:10" ht="20.25" thickBot="1">
      <c r="A23" s="133" t="s">
        <v>24</v>
      </c>
      <c r="B23" s="134"/>
      <c r="C23" s="134"/>
      <c r="D23" s="134"/>
      <c r="E23" s="134"/>
      <c r="F23" s="134"/>
      <c r="G23" s="134"/>
      <c r="H23" s="134"/>
      <c r="I23" s="135"/>
      <c r="J23" s="58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4" t="s">
        <v>9</v>
      </c>
      <c r="J24" s="58"/>
    </row>
    <row r="25" spans="1:10" ht="19.5">
      <c r="A25" s="12" t="s">
        <v>11</v>
      </c>
      <c r="B25" s="13" t="str">
        <f>'SIN VENTAJA DAMAS Y CABALLEROS'!A13</f>
        <v>PIERONI JUAN JOSE</v>
      </c>
      <c r="C25" s="14" t="str">
        <f>'SIN VENTAJA DAMAS Y CABALLEROS'!B13</f>
        <v>MDPGC</v>
      </c>
      <c r="D25" s="14">
        <f>'SIN VENTAJA DAMAS Y CABALLEROS'!C13</f>
        <v>1.8</v>
      </c>
      <c r="E25" s="14">
        <f>'SIN VENTAJA DAMAS Y CABALLEROS'!D13</f>
        <v>1</v>
      </c>
      <c r="F25" s="12">
        <f>'SIN VENTAJA DAMAS Y CABALLEROS'!E13</f>
        <v>32</v>
      </c>
      <c r="G25" s="16">
        <f>'SIN VENTAJA DAMAS Y CABALLEROS'!F13</f>
        <v>36</v>
      </c>
      <c r="H25" s="32">
        <f t="shared" ref="H25" si="0">SUM(F25:G25)</f>
        <v>68</v>
      </c>
      <c r="I25" s="15" t="s">
        <v>9</v>
      </c>
      <c r="J25" s="58"/>
    </row>
    <row r="26" spans="1:10" ht="20.25" thickBot="1">
      <c r="A26" s="33" t="s">
        <v>12</v>
      </c>
      <c r="B26" s="17" t="str">
        <f>'SIN VENTAJA DAMAS Y CABALLEROS'!A14</f>
        <v>PAILHE PEDRO</v>
      </c>
      <c r="C26" s="18" t="str">
        <f>'SIN VENTAJA DAMAS Y CABALLEROS'!B14</f>
        <v>NGC</v>
      </c>
      <c r="D26" s="18">
        <f>'SIN VENTAJA DAMAS Y CABALLEROS'!C14</f>
        <v>-1.1000000000000001</v>
      </c>
      <c r="E26" s="18">
        <f>'SIN VENTAJA DAMAS Y CABALLEROS'!D14</f>
        <v>-2</v>
      </c>
      <c r="F26" s="21">
        <f>'SIN VENTAJA DAMAS Y CABALLEROS'!E14</f>
        <v>34</v>
      </c>
      <c r="G26" s="22">
        <f>'SIN VENTAJA DAMAS Y CABALLEROS'!F14</f>
        <v>36</v>
      </c>
      <c r="H26" s="19">
        <f t="shared" ref="H26" si="1">SUM(F26:G26)</f>
        <v>70</v>
      </c>
      <c r="I26" s="20" t="s">
        <v>9</v>
      </c>
      <c r="J26" s="58"/>
    </row>
    <row r="27" spans="1:10" ht="20.25" thickBot="1">
      <c r="A27" s="46"/>
      <c r="B27" s="47"/>
      <c r="C27" s="48"/>
      <c r="D27" s="48"/>
      <c r="E27" s="48"/>
      <c r="F27" s="47"/>
      <c r="G27" s="47"/>
      <c r="H27" s="49"/>
      <c r="J27" s="58"/>
    </row>
    <row r="28" spans="1:10" ht="20.25" thickBot="1">
      <c r="A28" s="133" t="str">
        <f>'CAB Hasta 9,9'!A11:H11</f>
        <v>CABALLEROS CATEGORIA HASTA 9.9</v>
      </c>
      <c r="B28" s="134"/>
      <c r="C28" s="134"/>
      <c r="D28" s="134"/>
      <c r="E28" s="134"/>
      <c r="F28" s="134"/>
      <c r="G28" s="134"/>
      <c r="H28" s="134"/>
      <c r="I28" s="135"/>
      <c r="J28" s="58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58"/>
    </row>
    <row r="30" spans="1:10" ht="19.5">
      <c r="A30" s="12" t="s">
        <v>11</v>
      </c>
      <c r="B30" s="13" t="str">
        <f>'CAB Hasta 9,9'!A14</f>
        <v>JENSEN OSCAR IGNACIO</v>
      </c>
      <c r="C30" s="14" t="str">
        <f>'CAB Hasta 9,9'!B14</f>
        <v>TGC</v>
      </c>
      <c r="D30" s="14">
        <f>'CAB Hasta 9,9'!C14</f>
        <v>8.6999999999999993</v>
      </c>
      <c r="E30" s="14">
        <v>8</v>
      </c>
      <c r="F30" s="12">
        <f>'CAB Hasta 9,9'!E14</f>
        <v>38</v>
      </c>
      <c r="G30" s="16">
        <f>'CAB Hasta 9,9'!F14</f>
        <v>37</v>
      </c>
      <c r="H30" s="32">
        <f>'CAB Hasta 9,9'!G14</f>
        <v>75</v>
      </c>
      <c r="I30" s="15">
        <f>'CAB Hasta 9,9'!H14</f>
        <v>67</v>
      </c>
      <c r="J30" s="58"/>
    </row>
    <row r="31" spans="1:10" ht="20.25" thickBot="1">
      <c r="A31" s="33" t="s">
        <v>12</v>
      </c>
      <c r="B31" s="17" t="s">
        <v>194</v>
      </c>
      <c r="C31" s="18" t="s">
        <v>9</v>
      </c>
      <c r="D31" s="18" t="s">
        <v>9</v>
      </c>
      <c r="E31" s="18" t="s">
        <v>9</v>
      </c>
      <c r="F31" s="21" t="s">
        <v>9</v>
      </c>
      <c r="G31" s="22" t="s">
        <v>9</v>
      </c>
      <c r="H31" s="19" t="s">
        <v>9</v>
      </c>
      <c r="I31" s="20" t="s">
        <v>9</v>
      </c>
      <c r="J31" s="58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58"/>
    </row>
    <row r="33" spans="1:10" ht="20.25" thickBot="1">
      <c r="A33" s="133" t="str">
        <f>'CAB 10-16,9'!A11:H11</f>
        <v>CABALLEROS CATEGORIA 10-16.9</v>
      </c>
      <c r="B33" s="134"/>
      <c r="C33" s="134"/>
      <c r="D33" s="134"/>
      <c r="E33" s="134"/>
      <c r="F33" s="134"/>
      <c r="G33" s="134"/>
      <c r="H33" s="134"/>
      <c r="I33" s="135"/>
      <c r="J33" s="58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58"/>
    </row>
    <row r="35" spans="1:10" ht="19.5">
      <c r="A35" s="12" t="s">
        <v>11</v>
      </c>
      <c r="B35" s="13" t="str">
        <f>'CAB 10-16,9'!A13</f>
        <v>DALTO MARCELO FABIAN</v>
      </c>
      <c r="C35" s="14" t="str">
        <f>'CAB 10-16,9'!B13</f>
        <v>CSCPGB</v>
      </c>
      <c r="D35" s="14">
        <f>'CAB 10-16,9'!C13</f>
        <v>13.7</v>
      </c>
      <c r="E35" s="14">
        <f>'CAB 10-16,9'!D13</f>
        <v>14</v>
      </c>
      <c r="F35" s="12">
        <f>'CAB 10-16,9'!E13</f>
        <v>42</v>
      </c>
      <c r="G35" s="16">
        <f>'CAB 10-16,9'!F13</f>
        <v>39</v>
      </c>
      <c r="H35" s="32">
        <f>'CAB 10-16,9'!G13</f>
        <v>81</v>
      </c>
      <c r="I35" s="15">
        <f>'CAB 10-16,9'!H13</f>
        <v>67</v>
      </c>
      <c r="J35" s="58"/>
    </row>
    <row r="36" spans="1:10" ht="20.25" thickBot="1">
      <c r="A36" s="33" t="s">
        <v>12</v>
      </c>
      <c r="B36" s="17" t="str">
        <f>'CAB 10-16,9'!A14</f>
        <v>FARINA ENRIQUE</v>
      </c>
      <c r="C36" s="18" t="str">
        <f>'CAB 10-16,9'!B14</f>
        <v>TGC</v>
      </c>
      <c r="D36" s="18">
        <f>'CAB 10-16,9'!C14</f>
        <v>12.9</v>
      </c>
      <c r="E36" s="18">
        <f>'CAB 10-16,9'!D14</f>
        <v>13</v>
      </c>
      <c r="F36" s="21">
        <f>'CAB 10-16,9'!E14</f>
        <v>42</v>
      </c>
      <c r="G36" s="22">
        <f>'CAB 10-16,9'!F14</f>
        <v>42</v>
      </c>
      <c r="H36" s="19">
        <f>'CAB 10-16,9'!G14</f>
        <v>84</v>
      </c>
      <c r="I36" s="20">
        <f>'CAB 10-16,9'!H14</f>
        <v>71</v>
      </c>
      <c r="J36" s="58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58"/>
    </row>
    <row r="38" spans="1:10" ht="20.25" thickBot="1">
      <c r="A38" s="133" t="str">
        <f>'CAB 17-24,9'!A11:H11</f>
        <v>CABALLEROS CATEGORIA 17-24.9</v>
      </c>
      <c r="B38" s="134"/>
      <c r="C38" s="134"/>
      <c r="D38" s="134"/>
      <c r="E38" s="134"/>
      <c r="F38" s="134"/>
      <c r="G38" s="134"/>
      <c r="H38" s="134"/>
      <c r="I38" s="135"/>
      <c r="J38" s="58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58"/>
    </row>
    <row r="40" spans="1:10" ht="19.5">
      <c r="A40" s="12" t="s">
        <v>11</v>
      </c>
      <c r="B40" s="13" t="str">
        <f>'CAB 17-24,9'!A13</f>
        <v>BEPMALE LEONARDO</v>
      </c>
      <c r="C40" s="14" t="str">
        <f>'CAB 17-24,9'!B13</f>
        <v>EVTGC</v>
      </c>
      <c r="D40" s="14">
        <f>'CAB 17-24,9'!C13</f>
        <v>20.3</v>
      </c>
      <c r="E40" s="14">
        <f>'CAB 17-24,9'!D13</f>
        <v>21</v>
      </c>
      <c r="F40" s="12">
        <f>'CAB 17-24,9'!E13</f>
        <v>44</v>
      </c>
      <c r="G40" s="16">
        <f>'CAB 17-24,9'!F13</f>
        <v>48</v>
      </c>
      <c r="H40" s="32">
        <f>'CAB 17-24,9'!G13</f>
        <v>92</v>
      </c>
      <c r="I40" s="15">
        <f>'CAB 17-24,9'!H13</f>
        <v>71</v>
      </c>
      <c r="J40" s="58"/>
    </row>
    <row r="41" spans="1:10" ht="20.25" thickBot="1">
      <c r="A41" s="33" t="s">
        <v>12</v>
      </c>
      <c r="B41" s="17" t="str">
        <f>'CAB 17-24,9'!A14</f>
        <v>CEUNINCK JULIO CESAR H</v>
      </c>
      <c r="C41" s="18" t="str">
        <f>'CAB 17-24,9'!B14</f>
        <v>TGC</v>
      </c>
      <c r="D41" s="18">
        <f>'CAB 17-24,9'!C14</f>
        <v>24.6</v>
      </c>
      <c r="E41" s="18">
        <f>'CAB 17-24,9'!D14</f>
        <v>26</v>
      </c>
      <c r="F41" s="21">
        <f>'CAB 17-24,9'!E14</f>
        <v>50</v>
      </c>
      <c r="G41" s="22">
        <f>'CAB 17-24,9'!F14</f>
        <v>49</v>
      </c>
      <c r="H41" s="19">
        <f>'CAB 17-24,9'!G14</f>
        <v>99</v>
      </c>
      <c r="I41" s="20">
        <f>'CAB 17-24,9'!H14</f>
        <v>73</v>
      </c>
      <c r="J41" s="58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58"/>
    </row>
    <row r="43" spans="1:10" ht="20.25" thickBot="1">
      <c r="A43" s="133" t="str">
        <f>'CAB 25 Al Max'!A11:M11</f>
        <v>CABALLEROS CATEGORIA 25 AL MAXIMO</v>
      </c>
      <c r="B43" s="134"/>
      <c r="C43" s="134"/>
      <c r="D43" s="134"/>
      <c r="E43" s="134"/>
      <c r="F43" s="134"/>
      <c r="G43" s="134"/>
      <c r="H43" s="134"/>
      <c r="I43" s="135"/>
      <c r="J43" s="58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58"/>
    </row>
    <row r="45" spans="1:10" ht="19.5">
      <c r="A45" s="12" t="s">
        <v>11</v>
      </c>
      <c r="B45" s="13" t="str">
        <f>'CAB 25 Al Max'!A13</f>
        <v>LUCIANO RICARDO SALVADOR</v>
      </c>
      <c r="C45" s="14" t="str">
        <f>'CAB 25 Al Max'!B13</f>
        <v>CSCPGB</v>
      </c>
      <c r="D45" s="14">
        <f>'CAB 25 Al Max'!C13</f>
        <v>28.7</v>
      </c>
      <c r="E45" s="14">
        <f>'CAB 25 Al Max'!D13</f>
        <v>30</v>
      </c>
      <c r="F45" s="12">
        <f>'CAB 25 Al Max'!E13</f>
        <v>45</v>
      </c>
      <c r="G45" s="16">
        <f>'CAB 25 Al Max'!F13</f>
        <v>49</v>
      </c>
      <c r="H45" s="32">
        <f>'CAB 25 Al Max'!G13</f>
        <v>94</v>
      </c>
      <c r="I45" s="15">
        <f>'CAB 25 Al Max'!H13</f>
        <v>64</v>
      </c>
      <c r="J45" s="58"/>
    </row>
    <row r="46" spans="1:10" ht="20.25" thickBot="1">
      <c r="A46" s="33" t="s">
        <v>12</v>
      </c>
      <c r="B46" s="17" t="str">
        <f>'CAB 25 Al Max'!A14</f>
        <v>GREEN LESLIE ESTEBAN</v>
      </c>
      <c r="C46" s="18" t="str">
        <f>'CAB 25 Al Max'!B14</f>
        <v>TGC</v>
      </c>
      <c r="D46" s="18">
        <f>'CAB 25 Al Max'!C14</f>
        <v>27.5</v>
      </c>
      <c r="E46" s="18">
        <f>'CAB 25 Al Max'!D14</f>
        <v>29</v>
      </c>
      <c r="F46" s="21">
        <f>'CAB 25 Al Max'!E14</f>
        <v>43</v>
      </c>
      <c r="G46" s="22">
        <f>'CAB 25 Al Max'!F14</f>
        <v>52</v>
      </c>
      <c r="H46" s="19">
        <f>'CAB 25 Al Max'!G14</f>
        <v>95</v>
      </c>
      <c r="I46" s="20">
        <f>'CAB 25 Al Max'!H14</f>
        <v>66</v>
      </c>
      <c r="J46" s="58"/>
    </row>
  </sheetData>
  <mergeCells count="15">
    <mergeCell ref="A1:I1"/>
    <mergeCell ref="A2:I2"/>
    <mergeCell ref="A3:I3"/>
    <mergeCell ref="A8:I8"/>
    <mergeCell ref="A5:I5"/>
    <mergeCell ref="A4:I4"/>
    <mergeCell ref="A6:I6"/>
    <mergeCell ref="A7:I7"/>
    <mergeCell ref="A43:I43"/>
    <mergeCell ref="A28:I28"/>
    <mergeCell ref="A33:I33"/>
    <mergeCell ref="A38:I38"/>
    <mergeCell ref="A13:I13"/>
    <mergeCell ref="A23:I23"/>
    <mergeCell ref="A18:I18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2023-06-10T01:33:19Z</cp:lastPrinted>
  <dcterms:created xsi:type="dcterms:W3CDTF">2000-04-30T13:23:02Z</dcterms:created>
  <dcterms:modified xsi:type="dcterms:W3CDTF">2023-10-07T21:36:35Z</dcterms:modified>
</cp:coreProperties>
</file>